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40" windowHeight="7470" firstSheet="1" activeTab="5"/>
  </bookViews>
  <sheets>
    <sheet name="Program" sheetId="1" state="hidden" r:id="rId1"/>
    <sheet name="FP 1" sheetId="4" r:id="rId2"/>
    <sheet name="FP 2" sheetId="5" r:id="rId3"/>
    <sheet name="FP 3" sheetId="6" r:id="rId4"/>
    <sheet name="TP" sheetId="7" r:id="rId5"/>
    <sheet name="HTM &amp; FS" sheetId="8" r:id="rId6"/>
  </sheets>
  <externalReferences>
    <externalReference r:id="rId7"/>
  </externalReferences>
  <definedNames>
    <definedName name="_xlnm._FilterDatabase" localSheetId="5" hidden="1">'HTM &amp; FS'!$A$25:$R$32</definedName>
    <definedName name="_xlnm._FilterDatabase" localSheetId="0" hidden="1">Program!$D$1:$O$124</definedName>
    <definedName name="_xlnm.Print_Area" localSheetId="1">'FP 1'!$A$1:$W$30</definedName>
    <definedName name="_xlnm.Print_Area" localSheetId="2">'FP 2'!$A$1:$X$30</definedName>
    <definedName name="_xlnm.Print_Area" localSheetId="3">'FP 3'!$A$1:$X$30</definedName>
    <definedName name="_xlnm.Print_Area" localSheetId="4">TP!$A$1:$X$30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5" i="8" l="1"/>
  <c r="O45" i="8"/>
  <c r="B45" i="8"/>
  <c r="A45" i="8"/>
  <c r="P44" i="8"/>
  <c r="O44" i="8"/>
  <c r="B44" i="8"/>
  <c r="A44" i="8"/>
  <c r="P43" i="8"/>
  <c r="O43" i="8"/>
  <c r="B43" i="8"/>
  <c r="A43" i="8"/>
  <c r="P42" i="8"/>
  <c r="O42" i="8"/>
  <c r="B42" i="8"/>
  <c r="A42" i="8"/>
  <c r="P41" i="8"/>
  <c r="O41" i="8"/>
  <c r="B41" i="8"/>
  <c r="A41" i="8"/>
  <c r="P40" i="8"/>
  <c r="O40" i="8"/>
  <c r="B40" i="8"/>
  <c r="A40" i="8"/>
  <c r="P39" i="8"/>
  <c r="O39" i="8"/>
  <c r="B39" i="8"/>
  <c r="A39" i="8"/>
  <c r="P38" i="8"/>
  <c r="O38" i="8"/>
  <c r="B38" i="8"/>
  <c r="A38" i="8"/>
  <c r="P37" i="8"/>
  <c r="O37" i="8"/>
  <c r="B37" i="8"/>
  <c r="A37" i="8"/>
  <c r="P36" i="8"/>
  <c r="O36" i="8"/>
  <c r="B36" i="8"/>
  <c r="A36" i="8"/>
  <c r="P52" i="8"/>
  <c r="O52" i="8"/>
  <c r="B52" i="8"/>
  <c r="A52" i="8"/>
  <c r="P51" i="8"/>
  <c r="O51" i="8"/>
  <c r="B51" i="8"/>
  <c r="A51" i="8"/>
  <c r="P50" i="8"/>
  <c r="O50" i="8"/>
  <c r="B50" i="8"/>
  <c r="A50" i="8"/>
  <c r="P49" i="8"/>
  <c r="O49" i="8"/>
  <c r="B49" i="8"/>
  <c r="A49" i="8"/>
  <c r="A94" i="8" l="1"/>
  <c r="P85" i="8"/>
  <c r="O85" i="8"/>
  <c r="P19" i="8" l="1"/>
  <c r="O19" i="8"/>
  <c r="P82" i="8" l="1"/>
  <c r="O82" i="8"/>
  <c r="B83" i="8"/>
  <c r="B95" i="8"/>
  <c r="B94" i="8"/>
  <c r="B84" i="8"/>
  <c r="B88" i="8"/>
  <c r="B93" i="8"/>
  <c r="B92" i="8"/>
  <c r="B91" i="8"/>
  <c r="B90" i="8"/>
  <c r="B87" i="8"/>
  <c r="B86" i="8"/>
  <c r="A82" i="8"/>
  <c r="A83" i="8"/>
  <c r="A95" i="8"/>
  <c r="A84" i="8"/>
  <c r="A88" i="8"/>
  <c r="A93" i="8"/>
  <c r="A92" i="8"/>
  <c r="A91" i="8"/>
  <c r="A90" i="8"/>
  <c r="A87" i="8"/>
  <c r="A86" i="8"/>
  <c r="P93" i="8"/>
  <c r="O93" i="8"/>
  <c r="P92" i="8"/>
  <c r="O92" i="8"/>
  <c r="P91" i="8"/>
  <c r="O91" i="8"/>
  <c r="P90" i="8"/>
  <c r="O90" i="8"/>
  <c r="P87" i="8"/>
  <c r="O87" i="8"/>
  <c r="P83" i="8"/>
  <c r="O83" i="8"/>
  <c r="B89" i="8"/>
  <c r="A89" i="8"/>
  <c r="B74" i="8"/>
  <c r="B78" i="8"/>
  <c r="B76" i="8"/>
  <c r="B77" i="8"/>
  <c r="A74" i="8"/>
  <c r="A78" i="8"/>
  <c r="A76" i="8"/>
  <c r="A77" i="8"/>
  <c r="P76" i="8"/>
  <c r="O76" i="8"/>
  <c r="B75" i="8"/>
  <c r="A75" i="8"/>
  <c r="B70" i="8"/>
  <c r="A70" i="8"/>
  <c r="B56" i="8"/>
  <c r="B59" i="8"/>
  <c r="B63" i="8"/>
  <c r="B62" i="8"/>
  <c r="B61" i="8"/>
  <c r="B57" i="8"/>
  <c r="B60" i="8"/>
  <c r="A56" i="8"/>
  <c r="A59" i="8"/>
  <c r="A63" i="8"/>
  <c r="A62" i="8"/>
  <c r="A61" i="8"/>
  <c r="A57" i="8"/>
  <c r="A60" i="8"/>
  <c r="B58" i="8"/>
  <c r="A58" i="8"/>
  <c r="B11" i="8"/>
  <c r="B12" i="8"/>
  <c r="B6" i="8"/>
  <c r="B8" i="8"/>
  <c r="B5" i="8"/>
  <c r="B9" i="8"/>
  <c r="B10" i="8"/>
  <c r="A11" i="8"/>
  <c r="A12" i="8"/>
  <c r="A6" i="8"/>
  <c r="A8" i="8"/>
  <c r="A5" i="8"/>
  <c r="A9" i="8"/>
  <c r="A10" i="8"/>
  <c r="B7" i="8"/>
  <c r="A7" i="8"/>
  <c r="A19" i="8"/>
  <c r="A18" i="8"/>
  <c r="A17" i="8"/>
  <c r="B19" i="8"/>
  <c r="B18" i="8"/>
  <c r="B17" i="8"/>
  <c r="B16" i="8"/>
  <c r="A16" i="8"/>
  <c r="B25" i="8"/>
  <c r="B28" i="8"/>
  <c r="B27" i="8"/>
  <c r="B29" i="8"/>
  <c r="B30" i="8"/>
  <c r="B26" i="8"/>
  <c r="A25" i="8"/>
  <c r="A28" i="8"/>
  <c r="A27" i="8"/>
  <c r="A29" i="8"/>
  <c r="A30" i="8"/>
  <c r="A26" i="8"/>
  <c r="B31" i="8"/>
  <c r="A31" i="8"/>
  <c r="P18" i="8"/>
  <c r="O18" i="8"/>
  <c r="P17" i="8"/>
  <c r="O17" i="8"/>
  <c r="P16" i="8"/>
  <c r="O16" i="8"/>
  <c r="C14" i="7"/>
  <c r="A14" i="7"/>
  <c r="B11" i="7"/>
  <c r="B9" i="7"/>
  <c r="B7" i="7"/>
  <c r="C16" i="6"/>
  <c r="C15" i="6"/>
  <c r="A16" i="6"/>
  <c r="A15" i="6"/>
  <c r="C14" i="6"/>
  <c r="A14" i="6"/>
  <c r="B9" i="6"/>
  <c r="B7" i="6"/>
  <c r="B9" i="5"/>
  <c r="B7" i="5"/>
  <c r="T20" i="5"/>
  <c r="U20" i="5" s="1"/>
  <c r="S20" i="5"/>
  <c r="T19" i="5"/>
  <c r="U19" i="5" s="1"/>
  <c r="S19" i="5"/>
  <c r="T18" i="5"/>
  <c r="U18" i="5" s="1"/>
  <c r="S18" i="5"/>
  <c r="C20" i="5"/>
  <c r="C19" i="5"/>
  <c r="C18" i="5"/>
  <c r="C17" i="5"/>
  <c r="C16" i="5"/>
  <c r="C15" i="5"/>
  <c r="A20" i="5"/>
  <c r="A19" i="5"/>
  <c r="A18" i="5"/>
  <c r="A17" i="5"/>
  <c r="A16" i="5"/>
  <c r="A15" i="5"/>
  <c r="C14" i="5"/>
  <c r="A14" i="5"/>
  <c r="C20" i="4"/>
  <c r="C19" i="4"/>
  <c r="C18" i="4"/>
  <c r="C17" i="4"/>
  <c r="C16" i="4"/>
  <c r="C15" i="4"/>
  <c r="C14" i="4"/>
  <c r="A20" i="4"/>
  <c r="A19" i="4"/>
  <c r="A18" i="4"/>
  <c r="A17" i="4"/>
  <c r="A16" i="4"/>
  <c r="A15" i="4"/>
  <c r="A14" i="4"/>
  <c r="P95" i="8" l="1"/>
  <c r="O95" i="8"/>
  <c r="P94" i="8"/>
  <c r="O94" i="8"/>
  <c r="P84" i="8"/>
  <c r="O84" i="8"/>
  <c r="P88" i="8"/>
  <c r="O88" i="8"/>
  <c r="P86" i="8"/>
  <c r="O86" i="8"/>
  <c r="P89" i="8"/>
  <c r="O89" i="8"/>
  <c r="P74" i="8"/>
  <c r="O74" i="8"/>
  <c r="P78" i="8"/>
  <c r="O78" i="8"/>
  <c r="P77" i="8"/>
  <c r="O77" i="8"/>
  <c r="P75" i="8"/>
  <c r="O75" i="8"/>
  <c r="P70" i="8"/>
  <c r="O70" i="8"/>
  <c r="P56" i="8"/>
  <c r="O56" i="8"/>
  <c r="P59" i="8"/>
  <c r="O59" i="8"/>
  <c r="P63" i="8"/>
  <c r="O63" i="8"/>
  <c r="P62" i="8"/>
  <c r="O62" i="8"/>
  <c r="P61" i="8"/>
  <c r="O61" i="8"/>
  <c r="P57" i="8"/>
  <c r="O57" i="8"/>
  <c r="P60" i="8"/>
  <c r="O60" i="8"/>
  <c r="P58" i="8"/>
  <c r="O58" i="8"/>
  <c r="P32" i="8"/>
  <c r="O32" i="8"/>
  <c r="P25" i="8"/>
  <c r="O25" i="8"/>
  <c r="P28" i="8"/>
  <c r="O28" i="8"/>
  <c r="P27" i="8"/>
  <c r="O27" i="8"/>
  <c r="P29" i="8"/>
  <c r="O29" i="8"/>
  <c r="P30" i="8"/>
  <c r="O30" i="8"/>
  <c r="P26" i="8"/>
  <c r="O26" i="8"/>
  <c r="P31" i="8"/>
  <c r="O31" i="8"/>
  <c r="P11" i="8"/>
  <c r="O11" i="8"/>
  <c r="P12" i="8"/>
  <c r="O12" i="8"/>
  <c r="P6" i="8"/>
  <c r="O6" i="8"/>
  <c r="P8" i="8"/>
  <c r="O8" i="8"/>
  <c r="P5" i="8"/>
  <c r="O5" i="8"/>
  <c r="P9" i="8"/>
  <c r="O9" i="8"/>
  <c r="P10" i="8"/>
  <c r="O10" i="8"/>
  <c r="P7" i="8"/>
  <c r="O7" i="8"/>
  <c r="U29" i="7"/>
  <c r="T29" i="7"/>
  <c r="S29" i="7"/>
  <c r="T28" i="7"/>
  <c r="U28" i="7" s="1"/>
  <c r="S28" i="7"/>
  <c r="T27" i="7"/>
  <c r="U27" i="7" s="1"/>
  <c r="S27" i="7"/>
  <c r="T26" i="7"/>
  <c r="U26" i="7" s="1"/>
  <c r="S26" i="7"/>
  <c r="T25" i="7"/>
  <c r="U25" i="7" s="1"/>
  <c r="S25" i="7"/>
  <c r="T24" i="7"/>
  <c r="U24" i="7" s="1"/>
  <c r="S24" i="7"/>
  <c r="U23" i="7"/>
  <c r="T23" i="7"/>
  <c r="S23" i="7"/>
  <c r="T22" i="7"/>
  <c r="U22" i="7" s="1"/>
  <c r="S22" i="7"/>
  <c r="U21" i="7"/>
  <c r="T21" i="7"/>
  <c r="S21" i="7"/>
  <c r="T20" i="7"/>
  <c r="U20" i="7" s="1"/>
  <c r="S20" i="7"/>
  <c r="T19" i="7"/>
  <c r="U19" i="7" s="1"/>
  <c r="S19" i="7"/>
  <c r="T18" i="7"/>
  <c r="U18" i="7" s="1"/>
  <c r="S18" i="7"/>
  <c r="T17" i="7"/>
  <c r="U17" i="7" s="1"/>
  <c r="S17" i="7"/>
  <c r="T16" i="7"/>
  <c r="U16" i="7" s="1"/>
  <c r="S16" i="7"/>
  <c r="U15" i="7"/>
  <c r="T15" i="7"/>
  <c r="S15" i="7"/>
  <c r="T14" i="7"/>
  <c r="U14" i="7" s="1"/>
  <c r="S14" i="7"/>
  <c r="U29" i="6"/>
  <c r="T29" i="6"/>
  <c r="S29" i="6"/>
  <c r="T28" i="6"/>
  <c r="U28" i="6" s="1"/>
  <c r="S28" i="6"/>
  <c r="T27" i="6"/>
  <c r="U27" i="6" s="1"/>
  <c r="S27" i="6"/>
  <c r="T26" i="6"/>
  <c r="U26" i="6" s="1"/>
  <c r="S26" i="6"/>
  <c r="T25" i="6"/>
  <c r="U25" i="6" s="1"/>
  <c r="S25" i="6"/>
  <c r="T24" i="6"/>
  <c r="U24" i="6" s="1"/>
  <c r="S24" i="6"/>
  <c r="U23" i="6"/>
  <c r="T23" i="6"/>
  <c r="S23" i="6"/>
  <c r="T22" i="6"/>
  <c r="U22" i="6" s="1"/>
  <c r="S22" i="6"/>
  <c r="U21" i="6"/>
  <c r="T21" i="6"/>
  <c r="S21" i="6"/>
  <c r="T20" i="6"/>
  <c r="U20" i="6" s="1"/>
  <c r="S20" i="6"/>
  <c r="T19" i="6"/>
  <c r="U19" i="6" s="1"/>
  <c r="S19" i="6"/>
  <c r="T18" i="6"/>
  <c r="U18" i="6" s="1"/>
  <c r="S18" i="6"/>
  <c r="T17" i="6"/>
  <c r="U17" i="6" s="1"/>
  <c r="S17" i="6"/>
  <c r="T16" i="6"/>
  <c r="U16" i="6" s="1"/>
  <c r="S16" i="6"/>
  <c r="T15" i="6"/>
  <c r="U15" i="6" s="1"/>
  <c r="S15" i="6"/>
  <c r="T14" i="6"/>
  <c r="U14" i="6" s="1"/>
  <c r="S14" i="6"/>
  <c r="U29" i="5"/>
  <c r="T29" i="5"/>
  <c r="S29" i="5"/>
  <c r="T28" i="5"/>
  <c r="U28" i="5" s="1"/>
  <c r="S28" i="5"/>
  <c r="U27" i="5"/>
  <c r="T27" i="5"/>
  <c r="S27" i="5"/>
  <c r="T26" i="5"/>
  <c r="U26" i="5" s="1"/>
  <c r="S26" i="5"/>
  <c r="T25" i="5"/>
  <c r="U25" i="5" s="1"/>
  <c r="S25" i="5"/>
  <c r="T24" i="5"/>
  <c r="U24" i="5" s="1"/>
  <c r="S24" i="5"/>
  <c r="T23" i="5"/>
  <c r="U23" i="5" s="1"/>
  <c r="S23" i="5"/>
  <c r="T22" i="5"/>
  <c r="U22" i="5" s="1"/>
  <c r="S22" i="5"/>
  <c r="T21" i="5"/>
  <c r="U21" i="5" s="1"/>
  <c r="S21" i="5"/>
  <c r="T17" i="5"/>
  <c r="U17" i="5" s="1"/>
  <c r="S17" i="5"/>
  <c r="T16" i="5"/>
  <c r="U16" i="5" s="1"/>
  <c r="S16" i="5"/>
  <c r="T15" i="5"/>
  <c r="U15" i="5" s="1"/>
  <c r="S15" i="5"/>
  <c r="T14" i="5"/>
  <c r="U14" i="5" s="1"/>
  <c r="S14" i="5"/>
  <c r="S29" i="4"/>
  <c r="T29" i="4" s="1"/>
  <c r="R29" i="4"/>
  <c r="S28" i="4"/>
  <c r="T28" i="4" s="1"/>
  <c r="R28" i="4"/>
  <c r="S27" i="4"/>
  <c r="T27" i="4" s="1"/>
  <c r="R27" i="4"/>
  <c r="S26" i="4"/>
  <c r="T26" i="4" s="1"/>
  <c r="R26" i="4"/>
  <c r="T25" i="4"/>
  <c r="S25" i="4"/>
  <c r="R25" i="4"/>
  <c r="S24" i="4"/>
  <c r="T24" i="4" s="1"/>
  <c r="R24" i="4"/>
  <c r="S23" i="4"/>
  <c r="T23" i="4" s="1"/>
  <c r="R23" i="4"/>
  <c r="S22" i="4"/>
  <c r="T22" i="4" s="1"/>
  <c r="R22" i="4"/>
  <c r="S21" i="4"/>
  <c r="T21" i="4" s="1"/>
  <c r="S20" i="4"/>
  <c r="T20" i="4" s="1"/>
  <c r="R20" i="4"/>
  <c r="S19" i="4"/>
  <c r="T19" i="4" s="1"/>
  <c r="R19" i="4"/>
  <c r="S18" i="4"/>
  <c r="T18" i="4" s="1"/>
  <c r="R18" i="4"/>
  <c r="S17" i="4"/>
  <c r="T17" i="4" s="1"/>
  <c r="R17" i="4"/>
  <c r="S16" i="4"/>
  <c r="T16" i="4" s="1"/>
  <c r="R16" i="4"/>
  <c r="S15" i="4"/>
  <c r="T15" i="4" s="1"/>
  <c r="R15" i="4"/>
  <c r="S14" i="4"/>
  <c r="T14" i="4" s="1"/>
  <c r="R14" i="4"/>
  <c r="C5" i="1" l="1"/>
  <c r="A6" i="1" s="1"/>
  <c r="C6" i="1" s="1"/>
  <c r="A7" i="1" s="1"/>
  <c r="C7" i="1" s="1"/>
  <c r="A8" i="1" s="1"/>
  <c r="C8" i="1" s="1"/>
  <c r="A9" i="1" s="1"/>
  <c r="C9" i="1" s="1"/>
  <c r="A10" i="1" s="1"/>
  <c r="C10" i="1" s="1"/>
  <c r="A11" i="1" s="1"/>
  <c r="C11" i="1" s="1"/>
  <c r="C12" i="1" s="1"/>
  <c r="A13" i="1" s="1"/>
  <c r="C13" i="1" s="1"/>
  <c r="A14" i="1" s="1"/>
  <c r="C14" i="1" s="1"/>
  <c r="A15" i="1" s="1"/>
  <c r="C15" i="1" s="1"/>
  <c r="A16" i="1" s="1"/>
  <c r="C16" i="1" s="1"/>
  <c r="A17" i="1" s="1"/>
  <c r="C17" i="1" s="1"/>
  <c r="A18" i="1" s="1"/>
  <c r="C18" i="1" s="1"/>
  <c r="C19" i="1" l="1"/>
  <c r="A20" i="1" s="1"/>
  <c r="C20" i="1" s="1"/>
  <c r="A21" i="1" s="1"/>
  <c r="C21" i="1" s="1"/>
  <c r="A22" i="1" s="1"/>
  <c r="C22" i="1" s="1"/>
  <c r="A23" i="1" s="1"/>
  <c r="C23" i="1" s="1"/>
  <c r="A24" i="1" l="1"/>
  <c r="C24" i="1" s="1"/>
  <c r="D23" i="1"/>
  <c r="A25" i="1" l="1"/>
  <c r="C25" i="1" s="1"/>
  <c r="A26" i="1" s="1"/>
  <c r="C26" i="1" s="1"/>
  <c r="A27" i="1" s="1"/>
  <c r="C27" i="1" s="1"/>
  <c r="A28" i="1" s="1"/>
  <c r="C28" i="1" s="1"/>
  <c r="A29" i="1" s="1"/>
  <c r="C29" i="1" s="1"/>
  <c r="A30" i="1" s="1"/>
  <c r="C30" i="1" s="1"/>
  <c r="A31" i="1" s="1"/>
  <c r="C31" i="1" s="1"/>
  <c r="D24" i="1"/>
  <c r="A32" i="1" l="1"/>
  <c r="C32" i="1" s="1"/>
  <c r="A33" i="1" l="1"/>
  <c r="C33" i="1" s="1"/>
  <c r="D32" i="1"/>
  <c r="A34" i="1" l="1"/>
  <c r="C34" i="1" s="1"/>
  <c r="A35" i="1" l="1"/>
  <c r="C35" i="1" s="1"/>
  <c r="A36" i="1" l="1"/>
  <c r="C36" i="1" s="1"/>
  <c r="A37" i="1" s="1"/>
  <c r="C37" i="1" s="1"/>
  <c r="A38" i="1" l="1"/>
  <c r="C38" i="1" s="1"/>
  <c r="A39" i="1" s="1"/>
  <c r="C39" i="1" s="1"/>
  <c r="D37" i="1"/>
  <c r="A40" i="1" l="1"/>
  <c r="C40" i="1" s="1"/>
  <c r="A41" i="1" l="1"/>
  <c r="C41" i="1" s="1"/>
  <c r="A42" i="1" l="1"/>
  <c r="C42" i="1" s="1"/>
  <c r="A43" i="1" l="1"/>
  <c r="C43" i="1" s="1"/>
  <c r="A44" i="1" l="1"/>
  <c r="C44" i="1" s="1"/>
  <c r="A45" i="1" l="1"/>
  <c r="C45" i="1" s="1"/>
  <c r="A46" i="1" l="1"/>
  <c r="C46" i="1" s="1"/>
  <c r="A47" i="1" l="1"/>
  <c r="C47" i="1" s="1"/>
  <c r="A48" i="1" l="1"/>
  <c r="C48" i="1" s="1"/>
  <c r="D48" i="1" s="1"/>
  <c r="A49" i="1" l="1"/>
  <c r="C49" i="1" s="1"/>
  <c r="D49" i="1" s="1"/>
  <c r="A50" i="1" l="1"/>
  <c r="C50" i="1" s="1"/>
  <c r="A51" i="1" l="1"/>
  <c r="C51" i="1" s="1"/>
  <c r="A52" i="1" l="1"/>
  <c r="C52" i="1" s="1"/>
  <c r="A53" i="1" l="1"/>
  <c r="C53" i="1" s="1"/>
  <c r="A54" i="1" l="1"/>
  <c r="C54" i="1" s="1"/>
  <c r="A55" i="1" l="1"/>
  <c r="C55" i="1" s="1"/>
  <c r="A56" i="1" s="1"/>
  <c r="C56" i="1" s="1"/>
  <c r="A57" i="1" s="1"/>
  <c r="C57" i="1" s="1"/>
  <c r="A58" i="1" s="1"/>
  <c r="C58" i="1" s="1"/>
  <c r="A59" i="1" l="1"/>
  <c r="C59" i="1" s="1"/>
  <c r="A60" i="1" s="1"/>
  <c r="C60" i="1" s="1"/>
  <c r="A61" i="1" l="1"/>
  <c r="C61" i="1" s="1"/>
  <c r="A62" i="1" s="1"/>
  <c r="C62" i="1" s="1"/>
  <c r="D60" i="1"/>
  <c r="A63" i="1" l="1"/>
  <c r="C63" i="1" s="1"/>
  <c r="A64" i="1" l="1"/>
  <c r="C64" i="1" s="1"/>
  <c r="A65" i="1" l="1"/>
  <c r="C65" i="1" s="1"/>
  <c r="A66" i="1" l="1"/>
  <c r="C66" i="1" s="1"/>
  <c r="A67" i="1" s="1"/>
  <c r="C67" i="1" s="1"/>
  <c r="D65" i="1"/>
  <c r="A68" i="1" l="1"/>
  <c r="C68" i="1" s="1"/>
  <c r="A69" i="1" l="1"/>
  <c r="C69" i="1" s="1"/>
  <c r="A70" i="1" l="1"/>
  <c r="C70" i="1" s="1"/>
  <c r="A71" i="1" l="1"/>
  <c r="C71" i="1" s="1"/>
  <c r="A72" i="1" l="1"/>
  <c r="C72" i="1" s="1"/>
  <c r="A73" i="1" l="1"/>
  <c r="C73" i="1" s="1"/>
  <c r="A74" i="1" l="1"/>
  <c r="C74" i="1" s="1"/>
  <c r="A75" i="1" l="1"/>
  <c r="C75" i="1" s="1"/>
  <c r="D75" i="1" s="1"/>
  <c r="D74" i="1"/>
  <c r="A76" i="1" l="1"/>
  <c r="C76" i="1" s="1"/>
  <c r="A77" i="1" s="1"/>
  <c r="C77" i="1" s="1"/>
  <c r="A78" i="1" l="1"/>
  <c r="C78" i="1" s="1"/>
  <c r="A79" i="1" l="1"/>
  <c r="C79" i="1" s="1"/>
  <c r="A81" i="1" s="1"/>
  <c r="C81" i="1" l="1"/>
  <c r="A82" i="1" l="1"/>
  <c r="C82" i="1" s="1"/>
  <c r="A83" i="1" s="1"/>
  <c r="C83" i="1" s="1"/>
  <c r="D81" i="1"/>
  <c r="A84" i="1" l="1"/>
  <c r="C84" i="1" s="1"/>
  <c r="A85" i="1" l="1"/>
  <c r="C85" i="1" s="1"/>
  <c r="A86" i="1" l="1"/>
  <c r="C86" i="1" s="1"/>
  <c r="A87" i="1" l="1"/>
  <c r="C87" i="1" s="1"/>
  <c r="A88" i="1" l="1"/>
  <c r="C88" i="1" s="1"/>
  <c r="A89" i="1" s="1"/>
  <c r="C89" i="1" s="1"/>
  <c r="A90" i="1" s="1"/>
  <c r="C90" i="1" s="1"/>
  <c r="A91" i="1" s="1"/>
  <c r="C91" i="1" s="1"/>
  <c r="A92" i="1" s="1"/>
  <c r="C92" i="1" s="1"/>
  <c r="A93" i="1" s="1"/>
  <c r="C93" i="1" l="1"/>
  <c r="A95" i="1" s="1"/>
  <c r="C95" i="1" l="1"/>
  <c r="D95" i="1" s="1"/>
  <c r="A96" i="1" l="1"/>
  <c r="C96" i="1" s="1"/>
  <c r="A97" i="1" l="1"/>
  <c r="C97" i="1" s="1"/>
  <c r="D97" i="1" s="1"/>
  <c r="A100" i="1" l="1"/>
  <c r="C100" i="1" s="1"/>
  <c r="A101" i="1" l="1"/>
  <c r="C101" i="1" s="1"/>
  <c r="A102" i="1" s="1"/>
  <c r="C102" i="1" s="1"/>
  <c r="D100" i="1"/>
  <c r="A103" i="1" l="1"/>
  <c r="C103" i="1" s="1"/>
  <c r="A104" i="1" l="1"/>
  <c r="C104" i="1" s="1"/>
  <c r="A105" i="1" l="1"/>
  <c r="C105" i="1" s="1"/>
  <c r="A106" i="1" l="1"/>
  <c r="C106" i="1" s="1"/>
  <c r="A107" i="1" l="1"/>
  <c r="C107" i="1" s="1"/>
  <c r="A108" i="1" l="1"/>
  <c r="C108" i="1" s="1"/>
  <c r="A109" i="1" l="1"/>
  <c r="C109" i="1" s="1"/>
  <c r="A110" i="1" l="1"/>
  <c r="C110" i="1" s="1"/>
  <c r="A111" i="1" l="1"/>
  <c r="C111" i="1" s="1"/>
  <c r="A112" i="1" l="1"/>
  <c r="C112" i="1" s="1"/>
  <c r="A113" i="1" l="1"/>
  <c r="C113" i="1" s="1"/>
  <c r="A114" i="1" l="1"/>
  <c r="C114" i="1" s="1"/>
  <c r="A115" i="1" l="1"/>
  <c r="C115" i="1" s="1"/>
  <c r="A116" i="1" l="1"/>
  <c r="C116" i="1" s="1"/>
  <c r="A117" i="1" l="1"/>
  <c r="C117" i="1" s="1"/>
  <c r="A118" i="1" l="1"/>
  <c r="C118" i="1" s="1"/>
  <c r="A119" i="1" l="1"/>
  <c r="C119" i="1" s="1"/>
  <c r="A120" i="1" l="1"/>
  <c r="C120" i="1" s="1"/>
  <c r="A121" i="1" l="1"/>
  <c r="C121" i="1" s="1"/>
  <c r="A122" i="1" l="1"/>
  <c r="C122" i="1" s="1"/>
  <c r="A123" i="1" l="1"/>
  <c r="C123" i="1" s="1"/>
</calcChain>
</file>

<file path=xl/sharedStrings.xml><?xml version="1.0" encoding="utf-8"?>
<sst xmlns="http://schemas.openxmlformats.org/spreadsheetml/2006/main" count="959" uniqueCount="335">
  <si>
    <t>Regnr.</t>
  </si>
  <si>
    <t>Navn</t>
  </si>
  <si>
    <t>Rase</t>
  </si>
  <si>
    <t>Fører`s navn</t>
  </si>
  <si>
    <t>Klasse</t>
  </si>
  <si>
    <t>DK23440/2008</t>
  </si>
  <si>
    <t>Liberty Baikis' Esperanza</t>
  </si>
  <si>
    <t>Manchester terrier</t>
  </si>
  <si>
    <t>Sheila Mitchell</t>
  </si>
  <si>
    <t>TR.KL.AK</t>
  </si>
  <si>
    <t>FS2</t>
  </si>
  <si>
    <t>DK08748/2017</t>
  </si>
  <si>
    <t>Lapinette's Idaho By Night</t>
  </si>
  <si>
    <t>Collie</t>
  </si>
  <si>
    <t>Camilla Gonzalez</t>
  </si>
  <si>
    <t>FRDHP1</t>
  </si>
  <si>
    <t>DK12272/2015</t>
  </si>
  <si>
    <t>Pinon "brava"</t>
  </si>
  <si>
    <t>Lagotto Romagnolo</t>
  </si>
  <si>
    <t>Kira Sand</t>
  </si>
  <si>
    <t>FRDHP2</t>
  </si>
  <si>
    <t>DK13405/2016</t>
  </si>
  <si>
    <t>Topperteam's Rough 'n Gold Jasmin</t>
  </si>
  <si>
    <t>Susanne Sørensen</t>
  </si>
  <si>
    <t>DK17317/2010</t>
  </si>
  <si>
    <t>Germal Prada</t>
  </si>
  <si>
    <t>Border collie</t>
  </si>
  <si>
    <t>Sidsel Rytcher Lauridsen</t>
  </si>
  <si>
    <t>HTM3</t>
  </si>
  <si>
    <t>RALLY-NR.182</t>
  </si>
  <si>
    <t>Gizmo</t>
  </si>
  <si>
    <t>Ikke stambogsført</t>
  </si>
  <si>
    <t>Jette R. Falk</t>
  </si>
  <si>
    <t>HTM1</t>
  </si>
  <si>
    <t>HTM.AK1</t>
  </si>
  <si>
    <t>DK18675/2010</t>
  </si>
  <si>
    <t>Littlethorn Feet Of Flames</t>
  </si>
  <si>
    <t>Emmy Marie Simonsen</t>
  </si>
  <si>
    <t>FS3</t>
  </si>
  <si>
    <t>DK06342/2008</t>
  </si>
  <si>
    <t>Gawain's Twilight Zone</t>
  </si>
  <si>
    <t>Maj-Britt Schultz Jensen</t>
  </si>
  <si>
    <t>DK05958/2017</t>
  </si>
  <si>
    <t>T-Line Commodore</t>
  </si>
  <si>
    <t>Labrador retriever</t>
  </si>
  <si>
    <t>Randi Laursen</t>
  </si>
  <si>
    <t>FS1</t>
  </si>
  <si>
    <t>DK08749/2017</t>
  </si>
  <si>
    <t>Lapinette's I Still Got The Blues</t>
  </si>
  <si>
    <t>Winnie Hougaard</t>
  </si>
  <si>
    <t>DK17819/2015</t>
  </si>
  <si>
    <t>Bel'tars Apollo Of Jes'ing</t>
  </si>
  <si>
    <t>Hollandsk kooikerhondje</t>
  </si>
  <si>
    <t>Jennifer Jensen</t>
  </si>
  <si>
    <t>DK18427/2017</t>
  </si>
  <si>
    <t>Littlethorn Shadow</t>
  </si>
  <si>
    <t>DK13382/2011</t>
  </si>
  <si>
    <t>Lapinette's Dancing Queen</t>
  </si>
  <si>
    <t>Ellyn Grubbe</t>
  </si>
  <si>
    <t>FRDHP3</t>
  </si>
  <si>
    <t>DK01839/2015</t>
  </si>
  <si>
    <t>Amager's Nicki</t>
  </si>
  <si>
    <t>Schæferhund, stockhåret</t>
  </si>
  <si>
    <t>DK14889/2007</t>
  </si>
  <si>
    <t>Vitovani's Bianca De Bel'tar</t>
  </si>
  <si>
    <t>DK11179/2014</t>
  </si>
  <si>
    <t>Summardáin Öistein Sólfars Huni</t>
  </si>
  <si>
    <t>Islandsk Fårehund</t>
  </si>
  <si>
    <t>Annie Larsen</t>
  </si>
  <si>
    <t>6+</t>
  </si>
  <si>
    <t>DK05519/2015</t>
  </si>
  <si>
    <t>Chinon's Victorias Secret</t>
  </si>
  <si>
    <t>Dværgschnauzer, sort/sølv</t>
  </si>
  <si>
    <t>Annelise Bech</t>
  </si>
  <si>
    <t>DK03050/2011</t>
  </si>
  <si>
    <t>Henrikkes Klokkeblomst</t>
  </si>
  <si>
    <t>Bente Hansen</t>
  </si>
  <si>
    <t>DK19009/2017</t>
  </si>
  <si>
    <t>Darrenhoff Ice Ice Fiona</t>
  </si>
  <si>
    <t>Mittelspitz</t>
  </si>
  <si>
    <t>Donna Lee Herrick</t>
  </si>
  <si>
    <t>SANDK</t>
  </si>
  <si>
    <t>DK07984/2015</t>
  </si>
  <si>
    <t>Hazyland My Preciouzzz</t>
  </si>
  <si>
    <t>DK10239/2014</t>
  </si>
  <si>
    <t>That'll Do Sheena</t>
  </si>
  <si>
    <t>Mette Rohde-Petersen</t>
  </si>
  <si>
    <t>FRDHPT</t>
  </si>
  <si>
    <t>DK01279/2011</t>
  </si>
  <si>
    <t>Beautiful Ducesse Barbette</t>
  </si>
  <si>
    <t>Coton De Tulear</t>
  </si>
  <si>
    <t>DK17702/2016</t>
  </si>
  <si>
    <t>Lepommeau Madame Alvarez</t>
  </si>
  <si>
    <t>DK18771/2015</t>
  </si>
  <si>
    <t>Trollfjord Erkki-Tjodolf</t>
  </si>
  <si>
    <t>Norsk lundehund</t>
  </si>
  <si>
    <t>Anne-Marie Holk</t>
  </si>
  <si>
    <t>DK18744/2010</t>
  </si>
  <si>
    <t>Littlethorn Top Fuel</t>
  </si>
  <si>
    <t>Helle Larssen</t>
  </si>
  <si>
    <t>DK15583/2017</t>
  </si>
  <si>
    <t>Pia Vom Bopparder Hamm</t>
  </si>
  <si>
    <t>Nette Stormlund</t>
  </si>
  <si>
    <t>DK12026/2011</t>
  </si>
  <si>
    <t>Borderhouse Terranova</t>
  </si>
  <si>
    <t>Border Terrier</t>
  </si>
  <si>
    <t>DK05192/2007</t>
  </si>
  <si>
    <t>Wessex Paddington</t>
  </si>
  <si>
    <t>Norwich terrier</t>
  </si>
  <si>
    <t>Paul Lysholdt</t>
  </si>
  <si>
    <t>HTM2</t>
  </si>
  <si>
    <t>START-NR2172</t>
  </si>
  <si>
    <t>Simba</t>
  </si>
  <si>
    <t>DK04199/2014</t>
  </si>
  <si>
    <t>Mac Ørtoft's Unbelievable Free</t>
  </si>
  <si>
    <t>Michele Langkjær</t>
  </si>
  <si>
    <t>03350/2005</t>
  </si>
  <si>
    <t>Precenta's Addi</t>
  </si>
  <si>
    <t>Ruhåret gravhund</t>
  </si>
  <si>
    <t>Jette Haastrup</t>
  </si>
  <si>
    <t>DK07600/2015</t>
  </si>
  <si>
    <t>Östra Greda Something In The Way</t>
  </si>
  <si>
    <t>Australian shepherd</t>
  </si>
  <si>
    <t>Helle Ferrold</t>
  </si>
  <si>
    <t>DK08931/2017</t>
  </si>
  <si>
    <t>Khetashio Increasing Value</t>
  </si>
  <si>
    <t>Louise Vig</t>
  </si>
  <si>
    <t>START-NR1998</t>
  </si>
  <si>
    <t>Molly</t>
  </si>
  <si>
    <t>Mia Rasmussen</t>
  </si>
  <si>
    <t>DK04191/2016</t>
  </si>
  <si>
    <t>Hunterfull Quest For Love</t>
  </si>
  <si>
    <t>Engelsk cocker spaniel</t>
  </si>
  <si>
    <t>X-REG 00228/2005</t>
  </si>
  <si>
    <t>Fremtiden's Zputnik</t>
  </si>
  <si>
    <t>Dansk/Svensk gårdhund</t>
  </si>
  <si>
    <t>Lizza Fabricius</t>
  </si>
  <si>
    <t>DK04535/2015</t>
  </si>
  <si>
    <t>Ulkærgård's High-Five Joey</t>
  </si>
  <si>
    <t>Trine Castella Nielsen</t>
  </si>
  <si>
    <t>DK06348/2016</t>
  </si>
  <si>
    <t>Selma</t>
  </si>
  <si>
    <t>DK11492/2007</t>
  </si>
  <si>
    <t>Elverlamshuset's Osseau</t>
  </si>
  <si>
    <t>Shetland sheepdog</t>
  </si>
  <si>
    <t>Anita Jakobsson</t>
  </si>
  <si>
    <t>DK17720/2016</t>
  </si>
  <si>
    <t>Lassies Nifty Nigella</t>
  </si>
  <si>
    <t>Helle Heidi Jensen</t>
  </si>
  <si>
    <t>DK19125/2013</t>
  </si>
  <si>
    <t>Fæhunden's Venice</t>
  </si>
  <si>
    <t>Anni Pedersen</t>
  </si>
  <si>
    <t>DK16266/2013</t>
  </si>
  <si>
    <t>Funnyflat's Vitus</t>
  </si>
  <si>
    <t>Flat coated retriever</t>
  </si>
  <si>
    <t>Helle Palm</t>
  </si>
  <si>
    <t>DK13701/2009</t>
  </si>
  <si>
    <t>Sourcils All That Jazz</t>
  </si>
  <si>
    <t>Dværgschnauzer, peber/salt</t>
  </si>
  <si>
    <t>DK16589/2011</t>
  </si>
  <si>
    <t>Ophian Huggable Hallie</t>
  </si>
  <si>
    <t>Annette Klink Dalgaard</t>
  </si>
  <si>
    <t>DK01920/2011</t>
  </si>
  <si>
    <t>Lacewood The Star Trooper</t>
  </si>
  <si>
    <t>Gitte Fischer</t>
  </si>
  <si>
    <t>DK16921/2014</t>
  </si>
  <si>
    <t>Border Team's Always Acting Agile</t>
  </si>
  <si>
    <t>DK18892/2016</t>
  </si>
  <si>
    <t>Doce Linus Do Monte Dos Frades</t>
  </si>
  <si>
    <t>Podengo portugues,ruhåret mellem</t>
  </si>
  <si>
    <t>Tine Gade</t>
  </si>
  <si>
    <t>START-NR1656</t>
  </si>
  <si>
    <t>Viola</t>
  </si>
  <si>
    <t>Podengo portugues,korthåret mellem</t>
  </si>
  <si>
    <t>05438/2006</t>
  </si>
  <si>
    <t>Sourcils Royal Deeside</t>
  </si>
  <si>
    <t>DK19162/2008</t>
  </si>
  <si>
    <t>Lassies Glowing Ginger</t>
  </si>
  <si>
    <t>DK11489/2013</t>
  </si>
  <si>
    <t>Ninihill's On The Prowl Again</t>
  </si>
  <si>
    <t>Pudel,stor</t>
  </si>
  <si>
    <t>Liv Elmark</t>
  </si>
  <si>
    <t>DK17953/2010</t>
  </si>
  <si>
    <t>Zarvo's Silver Steel And Flames</t>
  </si>
  <si>
    <t>Jette Porter</t>
  </si>
  <si>
    <t>DK10078/2007</t>
  </si>
  <si>
    <t>Fæhunden's Queeny Las</t>
  </si>
  <si>
    <t>Anja Christiansen</t>
  </si>
  <si>
    <t>START-NR1930</t>
  </si>
  <si>
    <t>Apachi</t>
  </si>
  <si>
    <t>Neel Ane Smed</t>
  </si>
  <si>
    <t>DK09635/2014</t>
  </si>
  <si>
    <t>Bluewyle Just The Illusion</t>
  </si>
  <si>
    <t>DK12040/2012</t>
  </si>
  <si>
    <t>Elverlamshuset's Boogie</t>
  </si>
  <si>
    <t>Mathilde Petersen</t>
  </si>
  <si>
    <t>DK01904/2017</t>
  </si>
  <si>
    <t>Krauholt Stardust Tristan</t>
  </si>
  <si>
    <t>SE41589/2013</t>
  </si>
  <si>
    <t>Borngård's Metroplex</t>
  </si>
  <si>
    <t>Tervueren</t>
  </si>
  <si>
    <t>Bende Press</t>
  </si>
  <si>
    <t>DK14606/2007</t>
  </si>
  <si>
    <t>Foula's Baccardi Breezer Of Monty</t>
  </si>
  <si>
    <t>Johanna Allanach</t>
  </si>
  <si>
    <t>DK09632/2014</t>
  </si>
  <si>
    <t>Bluewyle Just A Moment</t>
  </si>
  <si>
    <t>DK20706/2016</t>
  </si>
  <si>
    <t>Raiikas Nasta Sisu</t>
  </si>
  <si>
    <t>Finsk hyrdehund (lapsk vallhund)</t>
  </si>
  <si>
    <t>START-NR2112</t>
  </si>
  <si>
    <t>Rumle</t>
  </si>
  <si>
    <t>Sandie Højgaard Larsen</t>
  </si>
  <si>
    <t>DK06888/2007</t>
  </si>
  <si>
    <t>Kojima's E-Physical Graffiti</t>
  </si>
  <si>
    <t>DK00809/2017</t>
  </si>
  <si>
    <t>Hidden Farms Kiera In Red</t>
  </si>
  <si>
    <t>Bente Borgsmidt</t>
  </si>
  <si>
    <t>START-NR1505</t>
  </si>
  <si>
    <t>Kevin</t>
  </si>
  <si>
    <t>SE20876/2016</t>
  </si>
  <si>
    <t>Coolmix Want To Break Free</t>
  </si>
  <si>
    <t>Cecilia Linnarson</t>
  </si>
  <si>
    <t>SE32218/2017</t>
  </si>
  <si>
    <t>Coolmix Jump</t>
  </si>
  <si>
    <t>Emmy</t>
  </si>
  <si>
    <t>Helle</t>
  </si>
  <si>
    <t>Jette</t>
  </si>
  <si>
    <t>Mia</t>
  </si>
  <si>
    <t>Camilla</t>
  </si>
  <si>
    <t>Nr.</t>
  </si>
  <si>
    <t>Tid</t>
  </si>
  <si>
    <t>Hallen åbner</t>
  </si>
  <si>
    <t>Start musikindskrivning (der kan indleveres løbende over dagen, men i god tid inden man skal op første gang)</t>
  </si>
  <si>
    <t>Præmieoverrækkelse færdighedsprøver</t>
  </si>
  <si>
    <t>Præmieoverrækkelse</t>
  </si>
  <si>
    <t>Start</t>
  </si>
  <si>
    <t>Slut</t>
  </si>
  <si>
    <t>Varighed</t>
  </si>
  <si>
    <t>Hund</t>
  </si>
  <si>
    <t>Fører</t>
  </si>
  <si>
    <t>Jette, Mia, Camilla</t>
  </si>
  <si>
    <t>Emmy, Helle, Jette</t>
  </si>
  <si>
    <t>Camilla Kikkenborg</t>
  </si>
  <si>
    <t>Præmieoverrækkelse HTM1, 2, 3</t>
  </si>
  <si>
    <t>DK05957/2012</t>
  </si>
  <si>
    <t>Belila's Charmaine</t>
  </si>
  <si>
    <t>Staffordshire Bull Terrier</t>
  </si>
  <si>
    <t>Lone Ingkirk</t>
  </si>
  <si>
    <t>DK20117/2015</t>
  </si>
  <si>
    <t>Kali-Kama The Major</t>
  </si>
  <si>
    <t>Dorte Olesen</t>
  </si>
  <si>
    <t>Præmieoverrækkelse FS1, 2, 3</t>
  </si>
  <si>
    <t>DK11179/2014 &amp; DK16819/2012</t>
  </si>
  <si>
    <t>Summardáin Öistein Sólfars Huni 6 Dolce Bianca's Carolina By Bi'me</t>
  </si>
  <si>
    <t>Islandsk Fårehund &amp; Hollandsk kooikerhondje</t>
  </si>
  <si>
    <t>Annie Larsen &amp; Majbrit Bengtson</t>
  </si>
  <si>
    <t>DKX-REG04085/2016</t>
  </si>
  <si>
    <t>Ardcaein Fame</t>
  </si>
  <si>
    <t>Engelsk Cocker Spaniel-Ft</t>
  </si>
  <si>
    <t>Mette Andreassen</t>
  </si>
  <si>
    <t>Præmieoverrækkelse 6+, begynderklasse, sandkasseklasse</t>
  </si>
  <si>
    <t>Oprydning og tak for i dag :-)</t>
  </si>
  <si>
    <t>Emmy, Helle, Camilla</t>
  </si>
  <si>
    <t>Helle, Mia, Camilla</t>
  </si>
  <si>
    <t>Helle, Jette, Camilla</t>
  </si>
  <si>
    <t>Emmy, Mia, Camilla</t>
  </si>
  <si>
    <t>Emmy, Helle, Mia</t>
  </si>
  <si>
    <t>Dommere</t>
  </si>
  <si>
    <t>Kommentar</t>
  </si>
  <si>
    <t>--&gt; Før træningsklasse</t>
  </si>
  <si>
    <t>Afmeldt</t>
  </si>
  <si>
    <t>--&gt; Begynderklasse</t>
  </si>
  <si>
    <t>65a</t>
  </si>
  <si>
    <t>Soda &amp; Queeny</t>
  </si>
  <si>
    <t>Johanna Allanach &amp; Anja Christiansen</t>
  </si>
  <si>
    <t>Tilføjet</t>
  </si>
  <si>
    <t>Færdighedsprøve 1</t>
  </si>
  <si>
    <t>Slalom mellem ben</t>
  </si>
  <si>
    <t>Bakkeøvelse</t>
  </si>
  <si>
    <t>Cirkler</t>
  </si>
  <si>
    <t>Twist</t>
  </si>
  <si>
    <t>Spring</t>
  </si>
  <si>
    <t>Potearbejde</t>
  </si>
  <si>
    <t>Targetarbejde</t>
  </si>
  <si>
    <t>Rekvisitarbejde</t>
  </si>
  <si>
    <t>Positionsarbejde</t>
  </si>
  <si>
    <t>Heelwork</t>
  </si>
  <si>
    <t>Valgfri øvelse</t>
  </si>
  <si>
    <t>Sted:</t>
  </si>
  <si>
    <t>Ringsted</t>
  </si>
  <si>
    <t>Dato:</t>
  </si>
  <si>
    <t>Klub:</t>
  </si>
  <si>
    <t>Dommer:</t>
  </si>
  <si>
    <t>Handler / Hund</t>
  </si>
  <si>
    <t>Reg. Nr.</t>
  </si>
  <si>
    <t>Sum</t>
  </si>
  <si>
    <t xml:space="preserve">I alt </t>
  </si>
  <si>
    <t>Snit</t>
  </si>
  <si>
    <t>Færdighedsprøve 2</t>
  </si>
  <si>
    <t>Arb. Med ryggen til</t>
  </si>
  <si>
    <t>Færdighedsprøve 3</t>
  </si>
  <si>
    <t>Titelprøve</t>
  </si>
  <si>
    <t>Dommer 1</t>
  </si>
  <si>
    <t>Dommer 2</t>
  </si>
  <si>
    <t>Dommer 3</t>
  </si>
  <si>
    <t>Gns</t>
  </si>
  <si>
    <t>Placering</t>
  </si>
  <si>
    <t>Q points</t>
  </si>
  <si>
    <t>udførelse</t>
  </si>
  <si>
    <t>sværhedsg.</t>
  </si>
  <si>
    <t>fortolkning</t>
  </si>
  <si>
    <t>velfærd</t>
  </si>
  <si>
    <t>Begynderklassen</t>
  </si>
  <si>
    <r>
      <rPr>
        <b/>
        <i/>
        <sz val="11"/>
        <color theme="1"/>
        <rFont val="Calibri"/>
        <family val="2"/>
        <scheme val="minor"/>
      </rPr>
      <t>Ved placering</t>
    </r>
    <r>
      <rPr>
        <i/>
        <sz val="11"/>
        <color theme="1"/>
        <rFont val="Calibri"/>
        <family val="2"/>
        <scheme val="minor"/>
      </rPr>
      <t>: Marker kolonne A-R for de rækker, som skal sorteres. Vælg: Data -&gt; Sort -&gt; kolonne O (Descending - no header row)</t>
    </r>
  </si>
  <si>
    <t>Tildel Q-points til alle beståede. 1.pl = 5Q, 2.pl. = 4Q, 3.pl. = 3Q, 4.pl. = 2Q, 5.pl. m.fl. = 1Q</t>
  </si>
  <si>
    <t>30. juni 2018</t>
  </si>
  <si>
    <t>Sydkystens Hundeskole</t>
  </si>
  <si>
    <t>HTM-konkurrence Sydkystens Hundeskole - Ringsted 30. juni 2018</t>
  </si>
  <si>
    <t>Sandkasse</t>
  </si>
  <si>
    <r>
      <t xml:space="preserve">Færdighedsprøver i 3 parallelle ringe </t>
    </r>
    <r>
      <rPr>
        <sz val="12"/>
        <color theme="1"/>
        <rFont val="Calibri"/>
        <family val="2"/>
        <scheme val="minor"/>
      </rPr>
      <t>(Dommer: Jette for 1, Mia for 2 og Camilla for 3 og titelprøve)</t>
    </r>
  </si>
  <si>
    <r>
      <t>HTM3</t>
    </r>
    <r>
      <rPr>
        <sz val="12"/>
        <color theme="1"/>
        <rFont val="Calibri"/>
        <family val="2"/>
        <scheme val="minor"/>
      </rPr>
      <t xml:space="preserve"> (dommere: Jette, Mia, Camilla). DJ: Helle Palm</t>
    </r>
  </si>
  <si>
    <r>
      <t>HTM2</t>
    </r>
    <r>
      <rPr>
        <sz val="12"/>
        <color theme="1"/>
        <rFont val="Calibri"/>
        <family val="2"/>
        <scheme val="minor"/>
      </rPr>
      <t xml:space="preserve"> (dommere: Jette, Mia, Camilla) DJ: Helle Palm</t>
    </r>
  </si>
  <si>
    <r>
      <t>HTM1</t>
    </r>
    <r>
      <rPr>
        <sz val="12"/>
        <color theme="1"/>
        <rFont val="Calibri"/>
        <family val="2"/>
        <scheme val="minor"/>
      </rPr>
      <t xml:space="preserve"> (dommere: Emmy, Helle, Jette) DJ: Helle Palm</t>
    </r>
  </si>
  <si>
    <r>
      <t>FS1</t>
    </r>
    <r>
      <rPr>
        <sz val="12"/>
        <color theme="1"/>
        <rFont val="Calibri"/>
        <family val="2"/>
        <scheme val="minor"/>
      </rPr>
      <t xml:space="preserve"> (dommere: Emmy, Helle, Camilla) DJ: Trine Castella Nielsen</t>
    </r>
  </si>
  <si>
    <r>
      <t>FS2</t>
    </r>
    <r>
      <rPr>
        <sz val="12"/>
        <color theme="1"/>
        <rFont val="Calibri"/>
        <family val="2"/>
        <scheme val="minor"/>
      </rPr>
      <t xml:space="preserve"> (dommere: Helle, Mia, Camilla) DJ: Trine Castella Nielsen</t>
    </r>
  </si>
  <si>
    <r>
      <t>FS3</t>
    </r>
    <r>
      <rPr>
        <sz val="12"/>
        <color theme="1"/>
        <rFont val="Calibri"/>
        <family val="2"/>
        <scheme val="minor"/>
      </rPr>
      <t xml:space="preserve"> (dommere: Helle, Jette, Camilla) DJ: Trine Castella Nielsen</t>
    </r>
  </si>
  <si>
    <r>
      <t>6+</t>
    </r>
    <r>
      <rPr>
        <sz val="12"/>
        <color theme="1"/>
        <rFont val="Calibri"/>
        <family val="2"/>
        <scheme val="minor"/>
      </rPr>
      <t xml:space="preserve"> (dommere: Emmy, Mia, Camilla) DJ: Jette R. Falk</t>
    </r>
  </si>
  <si>
    <r>
      <t>Begynderklasse</t>
    </r>
    <r>
      <rPr>
        <sz val="12"/>
        <color theme="1"/>
        <rFont val="Calibri"/>
        <family val="2"/>
        <scheme val="minor"/>
      </rPr>
      <t xml:space="preserve"> (dommere: Emmy, Helle, Mia) DJ: Jette R. Falk</t>
    </r>
  </si>
  <si>
    <r>
      <t>Sandkasseklasse</t>
    </r>
    <r>
      <rPr>
        <sz val="12"/>
        <color theme="1"/>
        <rFont val="Calibri"/>
        <family val="2"/>
        <scheme val="minor"/>
      </rPr>
      <t xml:space="preserve"> (dommere: Emmy, Helle, Mia) DJ: Jette R. Falk</t>
    </r>
  </si>
  <si>
    <r>
      <t>Træningsklasse</t>
    </r>
    <r>
      <rPr>
        <sz val="12"/>
        <color theme="1"/>
        <rFont val="Calibri"/>
        <family val="2"/>
        <scheme val="minor"/>
      </rPr>
      <t xml:space="preserve"> (overvåges af Emmy (76-82), Jette (83-90) og Camilla (91-98), som samtidig fungerer som DJ</t>
    </r>
  </si>
  <si>
    <t>Fra HTM1</t>
  </si>
  <si>
    <t>disk</t>
  </si>
  <si>
    <t>Littlehorn Shadow</t>
  </si>
  <si>
    <t>Pixi - START-NR1959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</si>
</sst>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theme="1"/>
      <name val="Verdana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Verdana"/>
      <family val="2"/>
    </font>
    <font>
      <b/>
      <sz val="16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  <charset val="1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3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vertical="top"/>
    </xf>
    <xf numFmtId="0" fontId="6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 vertical="top"/>
    </xf>
    <xf numFmtId="0" fontId="6" fillId="0" borderId="0" xfId="0" applyFont="1" applyAlignment="1" applyProtection="1">
      <alignment horizontal="left"/>
      <protection locked="0"/>
    </xf>
    <xf numFmtId="0" fontId="1" fillId="0" borderId="0" xfId="0" applyFont="1" applyProtection="1"/>
    <xf numFmtId="0" fontId="0" fillId="0" borderId="1" xfId="0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/>
    <xf numFmtId="0" fontId="0" fillId="3" borderId="1" xfId="0" applyFill="1" applyBorder="1" applyAlignment="1" applyProtection="1">
      <alignment horizontal="center"/>
      <protection locked="0"/>
    </xf>
    <xf numFmtId="0" fontId="7" fillId="0" borderId="0" xfId="0" applyFont="1"/>
    <xf numFmtId="2" fontId="7" fillId="0" borderId="0" xfId="0" applyNumberFormat="1" applyFont="1"/>
    <xf numFmtId="0" fontId="8" fillId="4" borderId="0" xfId="0" applyFont="1" applyFill="1"/>
    <xf numFmtId="2" fontId="1" fillId="0" borderId="0" xfId="0" applyNumberFormat="1" applyFont="1"/>
    <xf numFmtId="1" fontId="1" fillId="8" borderId="0" xfId="0" applyNumberFormat="1" applyFont="1" applyFill="1"/>
    <xf numFmtId="0" fontId="8" fillId="0" borderId="0" xfId="0" applyFont="1" applyFill="1"/>
    <xf numFmtId="0" fontId="0" fillId="5" borderId="0" xfId="0" applyFont="1" applyFill="1" applyAlignment="1">
      <alignment horizontal="center"/>
    </xf>
    <xf numFmtId="0" fontId="0" fillId="6" borderId="0" xfId="0" applyFont="1" applyFill="1" applyAlignment="1">
      <alignment horizontal="center"/>
    </xf>
    <xf numFmtId="0" fontId="0" fillId="7" borderId="0" xfId="0" applyFont="1" applyFill="1" applyAlignment="1">
      <alignment horizontal="center"/>
    </xf>
    <xf numFmtId="0" fontId="9" fillId="0" borderId="0" xfId="1"/>
    <xf numFmtId="2" fontId="9" fillId="0" borderId="0" xfId="1" applyNumberFormat="1"/>
    <xf numFmtId="0" fontId="2" fillId="0" borderId="0" xfId="0" applyFont="1"/>
    <xf numFmtId="2" fontId="2" fillId="0" borderId="0" xfId="0" applyNumberFormat="1" applyFont="1"/>
    <xf numFmtId="0" fontId="10" fillId="0" borderId="0" xfId="0" applyFont="1"/>
    <xf numFmtId="0" fontId="12" fillId="2" borderId="1" xfId="0" applyFont="1" applyFill="1" applyBorder="1"/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2" fillId="2" borderId="0" xfId="0" applyFont="1" applyFill="1"/>
    <xf numFmtId="20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 wrapText="1"/>
    </xf>
    <xf numFmtId="20" fontId="12" fillId="2" borderId="1" xfId="0" applyNumberFormat="1" applyFont="1" applyFill="1" applyBorder="1"/>
    <xf numFmtId="20" fontId="14" fillId="2" borderId="1" xfId="0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2" borderId="1" xfId="0" quotePrefix="1" applyFont="1" applyFill="1" applyBorder="1"/>
    <xf numFmtId="0" fontId="14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20" fontId="12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5" fillId="2" borderId="1" xfId="0" applyFont="1" applyFill="1" applyBorder="1"/>
    <xf numFmtId="20" fontId="15" fillId="2" borderId="1" xfId="0" applyNumberFormat="1" applyFont="1" applyFill="1" applyBorder="1"/>
    <xf numFmtId="0" fontId="15" fillId="2" borderId="0" xfId="0" applyFont="1" applyFill="1"/>
    <xf numFmtId="0" fontId="16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/>
    </xf>
    <xf numFmtId="0" fontId="0" fillId="9" borderId="0" xfId="0" applyFill="1"/>
    <xf numFmtId="0" fontId="0" fillId="0" borderId="0" xfId="0" applyAlignment="1">
      <alignment wrapText="1"/>
    </xf>
    <xf numFmtId="0" fontId="1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top" textRotation="180"/>
    </xf>
    <xf numFmtId="0" fontId="4" fillId="0" borderId="0" xfId="0" applyFont="1" applyAlignment="1" applyProtection="1">
      <alignment horizontal="center" vertical="top" textRotation="180" wrapText="1"/>
    </xf>
    <xf numFmtId="0" fontId="1" fillId="7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14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0630%20saml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 A4"/>
      <sheetName val="Program"/>
      <sheetName val="FP 1"/>
      <sheetName val="FP 2"/>
      <sheetName val="FP 3"/>
      <sheetName val="TP"/>
      <sheetName val="HTM &amp; FS"/>
      <sheetName val="Økonomi"/>
      <sheetName val="Datakilde"/>
    </sheetNames>
    <sheetDataSet>
      <sheetData sheetId="0"/>
      <sheetData sheetId="1">
        <row r="50">
          <cell r="G50" t="str">
            <v>T-Line Commodore</v>
          </cell>
          <cell r="I50" t="str">
            <v>Randi Laursen</v>
          </cell>
        </row>
        <row r="51">
          <cell r="G51" t="str">
            <v>Selma</v>
          </cell>
          <cell r="I51" t="str">
            <v>Mia Rasmussen</v>
          </cell>
        </row>
        <row r="52">
          <cell r="G52" t="str">
            <v>Chinon's Victorias Secret</v>
          </cell>
          <cell r="I52" t="str">
            <v>Annelise Bech</v>
          </cell>
        </row>
        <row r="53">
          <cell r="G53" t="str">
            <v>Lepommeau Madame Alvarez</v>
          </cell>
          <cell r="I53" t="str">
            <v>Sheila Mitchell</v>
          </cell>
        </row>
        <row r="54">
          <cell r="G54" t="str">
            <v>Khetashio Increasing Value</v>
          </cell>
          <cell r="I54" t="str">
            <v>Louise Vig</v>
          </cell>
        </row>
        <row r="55">
          <cell r="G55" t="str">
            <v>Bel'tars Apollo Of Jes'ing</v>
          </cell>
          <cell r="I55" t="str">
            <v>Jennifer Jensen</v>
          </cell>
        </row>
        <row r="56">
          <cell r="G56" t="str">
            <v>Viola</v>
          </cell>
          <cell r="I56" t="str">
            <v>Tine Gade</v>
          </cell>
        </row>
        <row r="57">
          <cell r="G57" t="str">
            <v>Belila's Charmaine</v>
          </cell>
          <cell r="I57" t="str">
            <v>Lone Ingkirk</v>
          </cell>
        </row>
        <row r="58">
          <cell r="G58" t="str">
            <v>Borngård's Metroplex</v>
          </cell>
          <cell r="I58" t="str">
            <v>Bende Press</v>
          </cell>
        </row>
        <row r="59">
          <cell r="G59" t="str">
            <v>Kali-Kama The Major</v>
          </cell>
          <cell r="I59" t="str">
            <v>Dorte Olesen</v>
          </cell>
        </row>
        <row r="61">
          <cell r="G61" t="str">
            <v>Zarvo's Silver Steel And Flames</v>
          </cell>
          <cell r="I61" t="str">
            <v>Jette Porter</v>
          </cell>
        </row>
        <row r="62">
          <cell r="G62" t="str">
            <v>Hunterfull Quest For Love</v>
          </cell>
          <cell r="I62" t="str">
            <v>Jette Haastrup</v>
          </cell>
        </row>
        <row r="63">
          <cell r="G63" t="str">
            <v>Liberty Baikis' Esperanza</v>
          </cell>
          <cell r="I63" t="str">
            <v>Sheila Mitchell</v>
          </cell>
        </row>
        <row r="64">
          <cell r="G64" t="str">
            <v>Vitovani's Bianca De Bel'tar</v>
          </cell>
          <cell r="I64" t="str">
            <v>Jennifer Jensen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4"/>
  <sheetViews>
    <sheetView topLeftCell="D67" workbookViewId="0">
      <selection activeCell="Q46" sqref="Q46"/>
    </sheetView>
  </sheetViews>
  <sheetFormatPr defaultRowHeight="15.75" x14ac:dyDescent="0.25"/>
  <cols>
    <col min="1" max="1" width="6.140625" style="48" hidden="1" customWidth="1"/>
    <col min="2" max="2" width="9.28515625" style="32" hidden="1" customWidth="1"/>
    <col min="3" max="3" width="6.140625" style="32" hidden="1" customWidth="1"/>
    <col min="4" max="4" width="6.28515625" style="32" bestFit="1" customWidth="1"/>
    <col min="5" max="5" width="7.85546875" style="45" customWidth="1"/>
    <col min="6" max="6" width="18.7109375" style="32" bestFit="1" customWidth="1"/>
    <col min="7" max="7" width="40" style="32" bestFit="1" customWidth="1"/>
    <col min="8" max="8" width="36.140625" style="32" bestFit="1" customWidth="1"/>
    <col min="9" max="9" width="24.42578125" style="32" bestFit="1" customWidth="1"/>
    <col min="10" max="10" width="11.5703125" style="32" hidden="1" customWidth="1"/>
    <col min="11" max="11" width="11.140625" style="45" hidden="1" customWidth="1"/>
    <col min="12" max="12" width="10.42578125" style="45" hidden="1" customWidth="1"/>
    <col min="13" max="13" width="10" style="45" hidden="1" customWidth="1"/>
    <col min="14" max="14" width="9.140625" style="45" hidden="1" customWidth="1"/>
    <col min="15" max="15" width="12.5703125" style="45" hidden="1" customWidth="1"/>
    <col min="16" max="16" width="21" style="32" hidden="1" customWidth="1"/>
    <col min="17" max="17" width="22" style="32" bestFit="1" customWidth="1"/>
    <col min="18" max="16384" width="9.140625" style="32"/>
  </cols>
  <sheetData>
    <row r="1" spans="1:17" x14ac:dyDescent="0.25">
      <c r="A1" s="46" t="s">
        <v>236</v>
      </c>
      <c r="B1" s="46" t="s">
        <v>238</v>
      </c>
      <c r="C1" s="46" t="s">
        <v>237</v>
      </c>
      <c r="D1" s="29" t="s">
        <v>231</v>
      </c>
      <c r="E1" s="30" t="s">
        <v>230</v>
      </c>
      <c r="F1" s="29" t="s">
        <v>0</v>
      </c>
      <c r="G1" s="29" t="s">
        <v>1</v>
      </c>
      <c r="H1" s="29" t="s">
        <v>2</v>
      </c>
      <c r="I1" s="29" t="s">
        <v>3</v>
      </c>
      <c r="J1" s="49" t="s">
        <v>4</v>
      </c>
      <c r="K1" s="50" t="s">
        <v>225</v>
      </c>
      <c r="L1" s="50" t="s">
        <v>226</v>
      </c>
      <c r="M1" s="50" t="s">
        <v>227</v>
      </c>
      <c r="N1" s="50" t="s">
        <v>228</v>
      </c>
      <c r="O1" s="50" t="s">
        <v>229</v>
      </c>
      <c r="P1" s="46" t="s">
        <v>268</v>
      </c>
      <c r="Q1" s="28" t="s">
        <v>269</v>
      </c>
    </row>
    <row r="2" spans="1:17" x14ac:dyDescent="0.25">
      <c r="A2" s="46"/>
      <c r="B2" s="28"/>
      <c r="C2" s="28"/>
      <c r="D2" s="33">
        <v>0.32291666666666669</v>
      </c>
      <c r="E2" s="34" t="s">
        <v>232</v>
      </c>
      <c r="F2" s="35"/>
      <c r="G2" s="29"/>
      <c r="H2" s="29"/>
      <c r="I2" s="29"/>
      <c r="J2" s="29"/>
      <c r="K2" s="31"/>
      <c r="L2" s="31"/>
      <c r="M2" s="31"/>
      <c r="N2" s="31"/>
      <c r="O2" s="31"/>
      <c r="P2" s="28"/>
      <c r="Q2" s="28"/>
    </row>
    <row r="3" spans="1:17" x14ac:dyDescent="0.25">
      <c r="A3" s="46"/>
      <c r="B3" s="28"/>
      <c r="C3" s="28"/>
      <c r="D3" s="33">
        <v>0.34375</v>
      </c>
      <c r="E3" s="34" t="s">
        <v>233</v>
      </c>
      <c r="F3" s="35"/>
      <c r="G3" s="29"/>
      <c r="H3" s="29"/>
      <c r="I3" s="29"/>
      <c r="J3" s="29"/>
      <c r="K3" s="31"/>
      <c r="L3" s="31"/>
      <c r="M3" s="31"/>
      <c r="N3" s="31"/>
      <c r="O3" s="31"/>
      <c r="P3" s="28"/>
      <c r="Q3" s="28"/>
    </row>
    <row r="4" spans="1:17" x14ac:dyDescent="0.25">
      <c r="A4" s="46"/>
      <c r="B4" s="28"/>
      <c r="C4" s="28"/>
      <c r="D4" s="33">
        <v>0.35416666666666669</v>
      </c>
      <c r="E4" s="54" t="s">
        <v>320</v>
      </c>
      <c r="F4" s="54"/>
      <c r="G4" s="54"/>
      <c r="H4" s="54"/>
      <c r="I4" s="54"/>
      <c r="J4" s="54"/>
      <c r="K4" s="31"/>
      <c r="L4" s="31"/>
      <c r="M4" s="31"/>
      <c r="N4" s="31"/>
      <c r="O4" s="31"/>
      <c r="P4" s="28"/>
      <c r="Q4" s="28"/>
    </row>
    <row r="5" spans="1:17" x14ac:dyDescent="0.25">
      <c r="A5" s="47">
        <v>0.35416666666666669</v>
      </c>
      <c r="B5" s="36">
        <v>4.8611111111111112E-3</v>
      </c>
      <c r="C5" s="36">
        <f>A5+B5</f>
        <v>0.35902777777777778</v>
      </c>
      <c r="D5" s="37">
        <v>0.35416666666666669</v>
      </c>
      <c r="E5" s="38">
        <v>1</v>
      </c>
      <c r="F5" s="28" t="s">
        <v>146</v>
      </c>
      <c r="G5" s="35" t="s">
        <v>147</v>
      </c>
      <c r="H5" s="35" t="s">
        <v>13</v>
      </c>
      <c r="I5" s="35" t="s">
        <v>148</v>
      </c>
      <c r="J5" s="35" t="s">
        <v>15</v>
      </c>
      <c r="K5" s="31"/>
      <c r="L5" s="31"/>
      <c r="M5" s="31">
        <v>1</v>
      </c>
      <c r="N5" s="31"/>
      <c r="O5" s="31"/>
      <c r="P5" s="28"/>
      <c r="Q5" s="28"/>
    </row>
    <row r="6" spans="1:17" x14ac:dyDescent="0.25">
      <c r="A6" s="47">
        <f>C5</f>
        <v>0.35902777777777778</v>
      </c>
      <c r="B6" s="36">
        <v>4.8611111111111112E-3</v>
      </c>
      <c r="C6" s="36">
        <f>A6+B6</f>
        <v>0.36388888888888887</v>
      </c>
      <c r="D6" s="35"/>
      <c r="E6" s="38">
        <v>2</v>
      </c>
      <c r="F6" s="28" t="s">
        <v>202</v>
      </c>
      <c r="G6" s="35" t="s">
        <v>203</v>
      </c>
      <c r="H6" s="35" t="s">
        <v>144</v>
      </c>
      <c r="I6" s="35" t="s">
        <v>164</v>
      </c>
      <c r="J6" s="35" t="s">
        <v>15</v>
      </c>
      <c r="K6" s="31"/>
      <c r="L6" s="31"/>
      <c r="M6" s="31">
        <v>1</v>
      </c>
      <c r="N6" s="31"/>
      <c r="O6" s="31"/>
      <c r="P6" s="28"/>
      <c r="Q6" s="28"/>
    </row>
    <row r="7" spans="1:17" x14ac:dyDescent="0.25">
      <c r="A7" s="47">
        <f t="shared" ref="A7:A31" si="0">C6</f>
        <v>0.36388888888888887</v>
      </c>
      <c r="B7" s="36">
        <v>4.8611111111111112E-3</v>
      </c>
      <c r="C7" s="36">
        <f t="shared" ref="C7:C77" si="1">A7+B7</f>
        <v>0.36874999999999997</v>
      </c>
      <c r="D7" s="35"/>
      <c r="E7" s="38">
        <v>3</v>
      </c>
      <c r="F7" s="28" t="s">
        <v>11</v>
      </c>
      <c r="G7" s="35" t="s">
        <v>12</v>
      </c>
      <c r="H7" s="35" t="s">
        <v>13</v>
      </c>
      <c r="I7" s="35" t="s">
        <v>14</v>
      </c>
      <c r="J7" s="35" t="s">
        <v>15</v>
      </c>
      <c r="K7" s="31"/>
      <c r="L7" s="31"/>
      <c r="M7" s="31">
        <v>1</v>
      </c>
      <c r="N7" s="31"/>
      <c r="O7" s="31"/>
      <c r="P7" s="28"/>
      <c r="Q7" s="28"/>
    </row>
    <row r="8" spans="1:17" x14ac:dyDescent="0.25">
      <c r="A8" s="47">
        <f t="shared" si="0"/>
        <v>0.36874999999999997</v>
      </c>
      <c r="B8" s="36">
        <v>4.8611111111111112E-3</v>
      </c>
      <c r="C8" s="36">
        <f t="shared" si="1"/>
        <v>0.37361111111111106</v>
      </c>
      <c r="D8" s="35"/>
      <c r="E8" s="38">
        <v>4</v>
      </c>
      <c r="F8" s="28" t="s">
        <v>93</v>
      </c>
      <c r="G8" s="35" t="s">
        <v>94</v>
      </c>
      <c r="H8" s="35" t="s">
        <v>95</v>
      </c>
      <c r="I8" s="35" t="s">
        <v>96</v>
      </c>
      <c r="J8" s="35" t="s">
        <v>15</v>
      </c>
      <c r="K8" s="31"/>
      <c r="L8" s="31"/>
      <c r="M8" s="31">
        <v>1</v>
      </c>
      <c r="N8" s="31"/>
      <c r="O8" s="31"/>
      <c r="P8" s="28"/>
      <c r="Q8" s="28"/>
    </row>
    <row r="9" spans="1:17" x14ac:dyDescent="0.25">
      <c r="A9" s="47">
        <f t="shared" si="0"/>
        <v>0.37361111111111106</v>
      </c>
      <c r="B9" s="36">
        <v>4.8611111111111112E-3</v>
      </c>
      <c r="C9" s="36">
        <f t="shared" si="1"/>
        <v>0.37847222222222215</v>
      </c>
      <c r="D9" s="35"/>
      <c r="E9" s="38">
        <v>5</v>
      </c>
      <c r="F9" s="28" t="s">
        <v>100</v>
      </c>
      <c r="G9" s="35" t="s">
        <v>101</v>
      </c>
      <c r="H9" s="35" t="s">
        <v>13</v>
      </c>
      <c r="I9" s="35" t="s">
        <v>102</v>
      </c>
      <c r="J9" s="35" t="s">
        <v>15</v>
      </c>
      <c r="K9" s="31"/>
      <c r="L9" s="31"/>
      <c r="M9" s="31">
        <v>1</v>
      </c>
      <c r="N9" s="31"/>
      <c r="O9" s="31"/>
      <c r="P9" s="28"/>
      <c r="Q9" s="28"/>
    </row>
    <row r="10" spans="1:17" x14ac:dyDescent="0.25">
      <c r="A10" s="47">
        <f t="shared" si="0"/>
        <v>0.37847222222222215</v>
      </c>
      <c r="B10" s="36">
        <v>4.8611111111111112E-3</v>
      </c>
      <c r="C10" s="36">
        <f t="shared" si="1"/>
        <v>0.38333333333333325</v>
      </c>
      <c r="D10" s="35"/>
      <c r="E10" s="38">
        <v>6</v>
      </c>
      <c r="F10" s="28" t="s">
        <v>60</v>
      </c>
      <c r="G10" s="35" t="s">
        <v>61</v>
      </c>
      <c r="H10" s="35" t="s">
        <v>62</v>
      </c>
      <c r="I10" s="35" t="s">
        <v>14</v>
      </c>
      <c r="J10" s="35" t="s">
        <v>15</v>
      </c>
      <c r="K10" s="31"/>
      <c r="L10" s="31"/>
      <c r="M10" s="31">
        <v>1</v>
      </c>
      <c r="N10" s="31"/>
      <c r="O10" s="31"/>
      <c r="P10" s="28"/>
      <c r="Q10" s="28"/>
    </row>
    <row r="11" spans="1:17" x14ac:dyDescent="0.25">
      <c r="A11" s="47">
        <f t="shared" si="0"/>
        <v>0.38333333333333325</v>
      </c>
      <c r="B11" s="36">
        <v>4.8611111111111112E-3</v>
      </c>
      <c r="C11" s="36">
        <f t="shared" si="1"/>
        <v>0.38819444444444434</v>
      </c>
      <c r="D11" s="35"/>
      <c r="E11" s="38">
        <v>7</v>
      </c>
      <c r="F11" s="28" t="s">
        <v>47</v>
      </c>
      <c r="G11" s="35" t="s">
        <v>48</v>
      </c>
      <c r="H11" s="35" t="s">
        <v>13</v>
      </c>
      <c r="I11" s="35" t="s">
        <v>49</v>
      </c>
      <c r="J11" s="35" t="s">
        <v>15</v>
      </c>
      <c r="K11" s="31"/>
      <c r="L11" s="31"/>
      <c r="M11" s="31">
        <v>1</v>
      </c>
      <c r="N11" s="31"/>
      <c r="O11" s="31"/>
      <c r="P11" s="28"/>
      <c r="Q11" s="28"/>
    </row>
    <row r="12" spans="1:17" x14ac:dyDescent="0.25">
      <c r="A12" s="47">
        <v>0.35416666666666669</v>
      </c>
      <c r="B12" s="36">
        <v>5.5555555555555558E-3</v>
      </c>
      <c r="C12" s="36">
        <f t="shared" si="1"/>
        <v>0.35972222222222222</v>
      </c>
      <c r="D12" s="37">
        <v>0.35416666666666669</v>
      </c>
      <c r="E12" s="38">
        <v>8</v>
      </c>
      <c r="F12" s="28" t="s">
        <v>16</v>
      </c>
      <c r="G12" s="35" t="s">
        <v>17</v>
      </c>
      <c r="H12" s="35" t="s">
        <v>18</v>
      </c>
      <c r="I12" s="35" t="s">
        <v>19</v>
      </c>
      <c r="J12" s="35" t="s">
        <v>20</v>
      </c>
      <c r="K12" s="31"/>
      <c r="L12" s="31"/>
      <c r="M12" s="31"/>
      <c r="N12" s="31">
        <v>1</v>
      </c>
      <c r="O12" s="31"/>
      <c r="P12" s="28"/>
      <c r="Q12" s="28"/>
    </row>
    <row r="13" spans="1:17" x14ac:dyDescent="0.25">
      <c r="A13" s="47">
        <f t="shared" si="0"/>
        <v>0.35972222222222222</v>
      </c>
      <c r="B13" s="36">
        <v>5.5555555555555558E-3</v>
      </c>
      <c r="C13" s="36">
        <f t="shared" si="1"/>
        <v>0.36527777777777776</v>
      </c>
      <c r="D13" s="35"/>
      <c r="E13" s="38">
        <v>9</v>
      </c>
      <c r="F13" s="28" t="s">
        <v>21</v>
      </c>
      <c r="G13" s="35" t="s">
        <v>22</v>
      </c>
      <c r="H13" s="35" t="s">
        <v>13</v>
      </c>
      <c r="I13" s="35" t="s">
        <v>23</v>
      </c>
      <c r="J13" s="35" t="s">
        <v>20</v>
      </c>
      <c r="K13" s="31"/>
      <c r="L13" s="31"/>
      <c r="M13" s="31"/>
      <c r="N13" s="31">
        <v>1</v>
      </c>
      <c r="O13" s="31"/>
      <c r="P13" s="28"/>
      <c r="Q13" s="28"/>
    </row>
    <row r="14" spans="1:17" x14ac:dyDescent="0.25">
      <c r="A14" s="47">
        <f t="shared" si="0"/>
        <v>0.36527777777777776</v>
      </c>
      <c r="B14" s="36">
        <v>5.5555555555555558E-3</v>
      </c>
      <c r="C14" s="36">
        <f t="shared" si="1"/>
        <v>0.37083333333333329</v>
      </c>
      <c r="D14" s="35"/>
      <c r="E14" s="38">
        <v>10</v>
      </c>
      <c r="F14" s="28" t="s">
        <v>39</v>
      </c>
      <c r="G14" s="35" t="s">
        <v>40</v>
      </c>
      <c r="H14" s="35" t="s">
        <v>26</v>
      </c>
      <c r="I14" s="35" t="s">
        <v>41</v>
      </c>
      <c r="J14" s="35" t="s">
        <v>20</v>
      </c>
      <c r="K14" s="31"/>
      <c r="L14" s="31"/>
      <c r="M14" s="31"/>
      <c r="N14" s="31">
        <v>1</v>
      </c>
      <c r="O14" s="31"/>
      <c r="P14" s="28"/>
      <c r="Q14" s="28" t="s">
        <v>271</v>
      </c>
    </row>
    <row r="15" spans="1:17" x14ac:dyDescent="0.25">
      <c r="A15" s="47">
        <f t="shared" si="0"/>
        <v>0.37083333333333329</v>
      </c>
      <c r="B15" s="36">
        <v>5.5555555555555558E-3</v>
      </c>
      <c r="C15" s="36">
        <f t="shared" si="1"/>
        <v>0.37638888888888883</v>
      </c>
      <c r="D15" s="35"/>
      <c r="E15" s="38">
        <v>11</v>
      </c>
      <c r="F15" s="28" t="s">
        <v>65</v>
      </c>
      <c r="G15" s="35" t="s">
        <v>66</v>
      </c>
      <c r="H15" s="35" t="s">
        <v>67</v>
      </c>
      <c r="I15" s="35" t="s">
        <v>68</v>
      </c>
      <c r="J15" s="35" t="s">
        <v>20</v>
      </c>
      <c r="K15" s="31"/>
      <c r="L15" s="31"/>
      <c r="M15" s="31"/>
      <c r="N15" s="31">
        <v>1</v>
      </c>
      <c r="O15" s="31"/>
      <c r="P15" s="28"/>
      <c r="Q15" s="39" t="s">
        <v>270</v>
      </c>
    </row>
    <row r="16" spans="1:17" x14ac:dyDescent="0.25">
      <c r="A16" s="47">
        <f t="shared" si="0"/>
        <v>0.37638888888888883</v>
      </c>
      <c r="B16" s="36">
        <v>5.5555555555555558E-3</v>
      </c>
      <c r="C16" s="36">
        <f t="shared" si="1"/>
        <v>0.38194444444444436</v>
      </c>
      <c r="D16" s="35"/>
      <c r="E16" s="38">
        <v>12</v>
      </c>
      <c r="F16" s="28" t="s">
        <v>193</v>
      </c>
      <c r="G16" s="35" t="s">
        <v>194</v>
      </c>
      <c r="H16" s="35" t="s">
        <v>144</v>
      </c>
      <c r="I16" s="35" t="s">
        <v>195</v>
      </c>
      <c r="J16" s="35" t="s">
        <v>20</v>
      </c>
      <c r="K16" s="31"/>
      <c r="L16" s="31"/>
      <c r="M16" s="31"/>
      <c r="N16" s="31">
        <v>1</v>
      </c>
      <c r="O16" s="31"/>
      <c r="P16" s="28"/>
      <c r="Q16" s="28"/>
    </row>
    <row r="17" spans="1:17" x14ac:dyDescent="0.25">
      <c r="A17" s="47">
        <f t="shared" si="0"/>
        <v>0.38194444444444436</v>
      </c>
      <c r="B17" s="36">
        <v>5.5555555555555558E-3</v>
      </c>
      <c r="C17" s="36">
        <f t="shared" si="1"/>
        <v>0.3874999999999999</v>
      </c>
      <c r="D17" s="35"/>
      <c r="E17" s="38">
        <v>13</v>
      </c>
      <c r="F17" s="28" t="s">
        <v>215</v>
      </c>
      <c r="G17" s="35" t="s">
        <v>216</v>
      </c>
      <c r="H17" s="35" t="s">
        <v>26</v>
      </c>
      <c r="I17" s="35" t="s">
        <v>217</v>
      </c>
      <c r="J17" s="35" t="s">
        <v>20</v>
      </c>
      <c r="K17" s="31"/>
      <c r="L17" s="31"/>
      <c r="M17" s="31"/>
      <c r="N17" s="31">
        <v>1</v>
      </c>
      <c r="O17" s="31"/>
      <c r="P17" s="28"/>
      <c r="Q17" s="39" t="s">
        <v>270</v>
      </c>
    </row>
    <row r="18" spans="1:17" x14ac:dyDescent="0.25">
      <c r="A18" s="47">
        <f t="shared" si="0"/>
        <v>0.3874999999999999</v>
      </c>
      <c r="B18" s="36">
        <v>5.5555555555555558E-3</v>
      </c>
      <c r="C18" s="36">
        <f t="shared" si="1"/>
        <v>0.39305555555555544</v>
      </c>
      <c r="D18" s="35"/>
      <c r="E18" s="38">
        <v>14</v>
      </c>
      <c r="F18" s="28" t="s">
        <v>88</v>
      </c>
      <c r="G18" s="35" t="s">
        <v>89</v>
      </c>
      <c r="H18" s="35" t="s">
        <v>90</v>
      </c>
      <c r="I18" s="35" t="s">
        <v>19</v>
      </c>
      <c r="J18" s="35" t="s">
        <v>20</v>
      </c>
      <c r="K18" s="31"/>
      <c r="L18" s="31"/>
      <c r="M18" s="31"/>
      <c r="N18" s="31">
        <v>1</v>
      </c>
      <c r="O18" s="31"/>
      <c r="P18" s="28"/>
      <c r="Q18" s="28"/>
    </row>
    <row r="19" spans="1:17" x14ac:dyDescent="0.25">
      <c r="A19" s="47">
        <v>0.35416666666666669</v>
      </c>
      <c r="B19" s="36">
        <v>5.5555555555555558E-3</v>
      </c>
      <c r="C19" s="36">
        <f t="shared" si="1"/>
        <v>0.35972222222222222</v>
      </c>
      <c r="D19" s="37">
        <v>0.35416666666666669</v>
      </c>
      <c r="E19" s="38">
        <v>15</v>
      </c>
      <c r="F19" s="28" t="s">
        <v>56</v>
      </c>
      <c r="G19" s="35" t="s">
        <v>57</v>
      </c>
      <c r="H19" s="35" t="s">
        <v>13</v>
      </c>
      <c r="I19" s="35" t="s">
        <v>58</v>
      </c>
      <c r="J19" s="35" t="s">
        <v>59</v>
      </c>
      <c r="K19" s="31"/>
      <c r="L19" s="31"/>
      <c r="M19" s="31"/>
      <c r="N19" s="31"/>
      <c r="O19" s="31">
        <v>1</v>
      </c>
      <c r="P19" s="28"/>
      <c r="Q19" s="28"/>
    </row>
    <row r="20" spans="1:17" x14ac:dyDescent="0.25">
      <c r="A20" s="47">
        <f t="shared" si="0"/>
        <v>0.35972222222222222</v>
      </c>
      <c r="B20" s="36">
        <v>6.2499999999999995E-3</v>
      </c>
      <c r="C20" s="36">
        <f t="shared" si="1"/>
        <v>0.3659722222222222</v>
      </c>
      <c r="D20" s="35"/>
      <c r="E20" s="38">
        <v>16</v>
      </c>
      <c r="F20" s="28" t="s">
        <v>124</v>
      </c>
      <c r="G20" s="35" t="s">
        <v>125</v>
      </c>
      <c r="H20" s="35" t="s">
        <v>122</v>
      </c>
      <c r="I20" s="35" t="s">
        <v>126</v>
      </c>
      <c r="J20" s="35" t="s">
        <v>59</v>
      </c>
      <c r="K20" s="31"/>
      <c r="L20" s="31"/>
      <c r="M20" s="31"/>
      <c r="N20" s="31"/>
      <c r="O20" s="31">
        <v>1</v>
      </c>
      <c r="P20" s="28"/>
      <c r="Q20" s="28"/>
    </row>
    <row r="21" spans="1:17" x14ac:dyDescent="0.25">
      <c r="A21" s="47">
        <f t="shared" si="0"/>
        <v>0.3659722222222222</v>
      </c>
      <c r="B21" s="36">
        <v>6.2499999999999995E-3</v>
      </c>
      <c r="C21" s="36">
        <f t="shared" si="1"/>
        <v>0.37222222222222218</v>
      </c>
      <c r="D21" s="35"/>
      <c r="E21" s="38">
        <v>17</v>
      </c>
      <c r="F21" s="28" t="s">
        <v>176</v>
      </c>
      <c r="G21" s="35" t="s">
        <v>177</v>
      </c>
      <c r="H21" s="35" t="s">
        <v>13</v>
      </c>
      <c r="I21" s="35" t="s">
        <v>148</v>
      </c>
      <c r="J21" s="35" t="s">
        <v>59</v>
      </c>
      <c r="K21" s="31"/>
      <c r="L21" s="31"/>
      <c r="M21" s="31"/>
      <c r="N21" s="31"/>
      <c r="O21" s="31">
        <v>1</v>
      </c>
      <c r="P21" s="28"/>
      <c r="Q21" s="28"/>
    </row>
    <row r="22" spans="1:17" x14ac:dyDescent="0.25">
      <c r="A22" s="47">
        <f t="shared" si="0"/>
        <v>0.37222222222222218</v>
      </c>
      <c r="B22" s="36">
        <v>6.2499999999999995E-3</v>
      </c>
      <c r="C22" s="36">
        <f t="shared" si="1"/>
        <v>0.37847222222222215</v>
      </c>
      <c r="D22" s="35"/>
      <c r="E22" s="38">
        <v>18</v>
      </c>
      <c r="F22" s="28" t="s">
        <v>84</v>
      </c>
      <c r="G22" s="35" t="s">
        <v>85</v>
      </c>
      <c r="H22" s="35" t="s">
        <v>26</v>
      </c>
      <c r="I22" s="35" t="s">
        <v>86</v>
      </c>
      <c r="J22" s="35" t="s">
        <v>87</v>
      </c>
      <c r="K22" s="31"/>
      <c r="L22" s="31"/>
      <c r="M22" s="31"/>
      <c r="N22" s="31"/>
      <c r="O22" s="31">
        <v>1</v>
      </c>
      <c r="P22" s="28"/>
      <c r="Q22" s="28"/>
    </row>
    <row r="23" spans="1:17" x14ac:dyDescent="0.25">
      <c r="A23" s="47">
        <f t="shared" si="0"/>
        <v>0.37847222222222215</v>
      </c>
      <c r="B23" s="36">
        <v>1.7361111111111112E-2</v>
      </c>
      <c r="C23" s="36">
        <f t="shared" si="1"/>
        <v>0.39583333333333326</v>
      </c>
      <c r="D23" s="37">
        <f>C23</f>
        <v>0.39583333333333326</v>
      </c>
      <c r="E23" s="40" t="s">
        <v>234</v>
      </c>
      <c r="F23" s="28"/>
      <c r="G23" s="35"/>
      <c r="H23" s="35"/>
      <c r="I23" s="35"/>
      <c r="J23" s="35"/>
      <c r="K23" s="31"/>
      <c r="L23" s="31"/>
      <c r="M23" s="31"/>
      <c r="N23" s="31"/>
      <c r="O23" s="31"/>
      <c r="P23" s="28"/>
      <c r="Q23" s="28"/>
    </row>
    <row r="24" spans="1:17" x14ac:dyDescent="0.25">
      <c r="A24" s="47">
        <f t="shared" si="0"/>
        <v>0.39583333333333326</v>
      </c>
      <c r="B24" s="36">
        <v>6.9444444444444441E-3</v>
      </c>
      <c r="C24" s="36">
        <f t="shared" si="1"/>
        <v>0.40277777777777768</v>
      </c>
      <c r="D24" s="33">
        <f>C24</f>
        <v>0.40277777777777768</v>
      </c>
      <c r="E24" s="54" t="s">
        <v>321</v>
      </c>
      <c r="F24" s="54"/>
      <c r="G24" s="54"/>
      <c r="H24" s="54"/>
      <c r="I24" s="35"/>
      <c r="J24" s="35"/>
      <c r="K24" s="31"/>
      <c r="L24" s="31"/>
      <c r="M24" s="31"/>
      <c r="N24" s="31"/>
      <c r="O24" s="31"/>
      <c r="P24" s="28"/>
      <c r="Q24" s="28"/>
    </row>
    <row r="25" spans="1:17" x14ac:dyDescent="0.25">
      <c r="A25" s="47">
        <f t="shared" si="0"/>
        <v>0.40277777777777768</v>
      </c>
      <c r="B25" s="36">
        <v>4.8611111111111112E-3</v>
      </c>
      <c r="C25" s="36">
        <f t="shared" si="1"/>
        <v>0.40763888888888877</v>
      </c>
      <c r="D25" s="37"/>
      <c r="E25" s="38">
        <v>19</v>
      </c>
      <c r="F25" s="28" t="s">
        <v>103</v>
      </c>
      <c r="G25" s="35" t="s">
        <v>104</v>
      </c>
      <c r="H25" s="35" t="s">
        <v>105</v>
      </c>
      <c r="I25" s="35" t="s">
        <v>109</v>
      </c>
      <c r="J25" s="35" t="s">
        <v>28</v>
      </c>
      <c r="K25" s="31"/>
      <c r="L25" s="31"/>
      <c r="M25" s="31">
        <v>1</v>
      </c>
      <c r="N25" s="31">
        <v>1</v>
      </c>
      <c r="O25" s="31">
        <v>1</v>
      </c>
      <c r="P25" s="28" t="s">
        <v>241</v>
      </c>
      <c r="Q25" s="28"/>
    </row>
    <row r="26" spans="1:17" x14ac:dyDescent="0.25">
      <c r="A26" s="47">
        <f t="shared" si="0"/>
        <v>0.40763888888888877</v>
      </c>
      <c r="B26" s="36">
        <v>4.8611111111111112E-3</v>
      </c>
      <c r="C26" s="36">
        <f t="shared" si="1"/>
        <v>0.41249999999999987</v>
      </c>
      <c r="D26" s="35"/>
      <c r="E26" s="38">
        <v>20</v>
      </c>
      <c r="F26" s="28" t="s">
        <v>97</v>
      </c>
      <c r="G26" s="35" t="s">
        <v>98</v>
      </c>
      <c r="H26" s="35" t="s">
        <v>26</v>
      </c>
      <c r="I26" s="35" t="s">
        <v>99</v>
      </c>
      <c r="J26" s="35" t="s">
        <v>28</v>
      </c>
      <c r="K26" s="31"/>
      <c r="L26" s="31"/>
      <c r="M26" s="31">
        <v>1</v>
      </c>
      <c r="N26" s="31">
        <v>1</v>
      </c>
      <c r="O26" s="31">
        <v>1</v>
      </c>
      <c r="P26" s="28" t="s">
        <v>241</v>
      </c>
      <c r="Q26" s="28"/>
    </row>
    <row r="27" spans="1:17" x14ac:dyDescent="0.25">
      <c r="A27" s="47">
        <f t="shared" si="0"/>
        <v>0.41249999999999987</v>
      </c>
      <c r="B27" s="36">
        <v>4.8611111111111112E-3</v>
      </c>
      <c r="C27" s="36">
        <f t="shared" si="1"/>
        <v>0.41736111111111096</v>
      </c>
      <c r="D27" s="35"/>
      <c r="E27" s="38">
        <v>21</v>
      </c>
      <c r="F27" s="28" t="s">
        <v>142</v>
      </c>
      <c r="G27" s="35" t="s">
        <v>143</v>
      </c>
      <c r="H27" s="35" t="s">
        <v>144</v>
      </c>
      <c r="I27" s="35" t="s">
        <v>145</v>
      </c>
      <c r="J27" s="35" t="s">
        <v>28</v>
      </c>
      <c r="K27" s="31"/>
      <c r="L27" s="31"/>
      <c r="M27" s="31">
        <v>1</v>
      </c>
      <c r="N27" s="31">
        <v>1</v>
      </c>
      <c r="O27" s="31">
        <v>1</v>
      </c>
      <c r="P27" s="28" t="s">
        <v>241</v>
      </c>
      <c r="Q27" s="28"/>
    </row>
    <row r="28" spans="1:17" x14ac:dyDescent="0.25">
      <c r="A28" s="47">
        <f t="shared" si="0"/>
        <v>0.41736111111111096</v>
      </c>
      <c r="B28" s="36">
        <v>4.8611111111111112E-3</v>
      </c>
      <c r="C28" s="36">
        <f t="shared" si="1"/>
        <v>0.42222222222222205</v>
      </c>
      <c r="D28" s="35"/>
      <c r="E28" s="38">
        <v>22</v>
      </c>
      <c r="F28" s="28" t="s">
        <v>178</v>
      </c>
      <c r="G28" s="35" t="s">
        <v>179</v>
      </c>
      <c r="H28" s="35" t="s">
        <v>180</v>
      </c>
      <c r="I28" s="35" t="s">
        <v>181</v>
      </c>
      <c r="J28" s="35" t="s">
        <v>28</v>
      </c>
      <c r="K28" s="31"/>
      <c r="L28" s="31"/>
      <c r="M28" s="31">
        <v>1</v>
      </c>
      <c r="N28" s="31">
        <v>1</v>
      </c>
      <c r="O28" s="31">
        <v>1</v>
      </c>
      <c r="P28" s="28" t="s">
        <v>241</v>
      </c>
      <c r="Q28" s="28"/>
    </row>
    <row r="29" spans="1:17" x14ac:dyDescent="0.25">
      <c r="A29" s="47">
        <f t="shared" si="0"/>
        <v>0.42222222222222205</v>
      </c>
      <c r="B29" s="36">
        <v>4.8611111111111112E-3</v>
      </c>
      <c r="C29" s="36">
        <f t="shared" si="1"/>
        <v>0.42708333333333315</v>
      </c>
      <c r="D29" s="35"/>
      <c r="E29" s="38">
        <v>23</v>
      </c>
      <c r="F29" s="28" t="s">
        <v>185</v>
      </c>
      <c r="G29" s="35" t="s">
        <v>186</v>
      </c>
      <c r="H29" s="35" t="s">
        <v>26</v>
      </c>
      <c r="I29" s="35" t="s">
        <v>187</v>
      </c>
      <c r="J29" s="35" t="s">
        <v>28</v>
      </c>
      <c r="K29" s="31"/>
      <c r="L29" s="31"/>
      <c r="M29" s="31">
        <v>1</v>
      </c>
      <c r="N29" s="31">
        <v>1</v>
      </c>
      <c r="O29" s="31">
        <v>1</v>
      </c>
      <c r="P29" s="28" t="s">
        <v>241</v>
      </c>
      <c r="Q29" s="28"/>
    </row>
    <row r="30" spans="1:17" x14ac:dyDescent="0.25">
      <c r="A30" s="47">
        <f t="shared" si="0"/>
        <v>0.42708333333333315</v>
      </c>
      <c r="B30" s="36">
        <v>4.8611111111111112E-3</v>
      </c>
      <c r="C30" s="36">
        <f t="shared" si="1"/>
        <v>0.43194444444444424</v>
      </c>
      <c r="D30" s="35"/>
      <c r="E30" s="38">
        <v>24</v>
      </c>
      <c r="F30" s="28" t="s">
        <v>82</v>
      </c>
      <c r="G30" s="35" t="s">
        <v>83</v>
      </c>
      <c r="H30" s="35" t="s">
        <v>26</v>
      </c>
      <c r="I30" s="35" t="s">
        <v>37</v>
      </c>
      <c r="J30" s="35" t="s">
        <v>28</v>
      </c>
      <c r="K30" s="31"/>
      <c r="L30" s="31"/>
      <c r="M30" s="31">
        <v>1</v>
      </c>
      <c r="N30" s="31">
        <v>1</v>
      </c>
      <c r="O30" s="31">
        <v>1</v>
      </c>
      <c r="P30" s="28" t="s">
        <v>241</v>
      </c>
      <c r="Q30" s="28"/>
    </row>
    <row r="31" spans="1:17" x14ac:dyDescent="0.25">
      <c r="A31" s="47">
        <f t="shared" si="0"/>
        <v>0.43194444444444424</v>
      </c>
      <c r="B31" s="36">
        <v>4.8611111111111112E-3</v>
      </c>
      <c r="C31" s="36">
        <f t="shared" si="1"/>
        <v>0.43680555555555534</v>
      </c>
      <c r="D31" s="35"/>
      <c r="E31" s="38">
        <v>25</v>
      </c>
      <c r="F31" s="28" t="s">
        <v>24</v>
      </c>
      <c r="G31" s="35" t="s">
        <v>25</v>
      </c>
      <c r="H31" s="35" t="s">
        <v>26</v>
      </c>
      <c r="I31" s="35" t="s">
        <v>27</v>
      </c>
      <c r="J31" s="35" t="s">
        <v>28</v>
      </c>
      <c r="K31" s="31"/>
      <c r="L31" s="31"/>
      <c r="M31" s="31">
        <v>1</v>
      </c>
      <c r="N31" s="31">
        <v>1</v>
      </c>
      <c r="O31" s="31">
        <v>1</v>
      </c>
      <c r="P31" s="28" t="s">
        <v>241</v>
      </c>
      <c r="Q31" s="28"/>
    </row>
    <row r="32" spans="1:17" x14ac:dyDescent="0.25">
      <c r="A32" s="47">
        <f t="shared" ref="A32:A59" si="2">C31</f>
        <v>0.43680555555555534</v>
      </c>
      <c r="B32" s="36">
        <v>3.472222222222222E-3</v>
      </c>
      <c r="C32" s="36">
        <f t="shared" si="1"/>
        <v>0.44027777777777755</v>
      </c>
      <c r="D32" s="33">
        <f>C32</f>
        <v>0.44027777777777755</v>
      </c>
      <c r="E32" s="54" t="s">
        <v>322</v>
      </c>
      <c r="F32" s="54"/>
      <c r="G32" s="54"/>
      <c r="H32" s="54"/>
      <c r="I32" s="35"/>
      <c r="J32" s="35"/>
      <c r="K32" s="31"/>
      <c r="L32" s="31"/>
      <c r="M32" s="31"/>
      <c r="N32" s="31"/>
      <c r="O32" s="31"/>
      <c r="P32" s="28"/>
      <c r="Q32" s="28"/>
    </row>
    <row r="33" spans="1:17" x14ac:dyDescent="0.25">
      <c r="A33" s="47">
        <f t="shared" si="2"/>
        <v>0.44027777777777755</v>
      </c>
      <c r="B33" s="36">
        <v>4.1666666666666666E-3</v>
      </c>
      <c r="C33" s="36">
        <f t="shared" si="1"/>
        <v>0.4444444444444442</v>
      </c>
      <c r="D33" s="37"/>
      <c r="E33" s="38">
        <v>26</v>
      </c>
      <c r="F33" s="28" t="s">
        <v>106</v>
      </c>
      <c r="G33" s="35" t="s">
        <v>107</v>
      </c>
      <c r="H33" s="35" t="s">
        <v>108</v>
      </c>
      <c r="I33" s="35" t="s">
        <v>109</v>
      </c>
      <c r="J33" s="35" t="s">
        <v>110</v>
      </c>
      <c r="K33" s="31"/>
      <c r="L33" s="31"/>
      <c r="M33" s="31">
        <v>1</v>
      </c>
      <c r="N33" s="31">
        <v>1</v>
      </c>
      <c r="O33" s="31">
        <v>1</v>
      </c>
      <c r="P33" s="28" t="s">
        <v>241</v>
      </c>
      <c r="Q33" s="28"/>
    </row>
    <row r="34" spans="1:17" x14ac:dyDescent="0.25">
      <c r="A34" s="47">
        <f t="shared" si="2"/>
        <v>0.4444444444444442</v>
      </c>
      <c r="B34" s="36">
        <v>4.1666666666666666E-3</v>
      </c>
      <c r="C34" s="36">
        <f t="shared" si="1"/>
        <v>0.44861111111111085</v>
      </c>
      <c r="D34" s="35"/>
      <c r="E34" s="38">
        <v>27</v>
      </c>
      <c r="F34" s="28" t="s">
        <v>133</v>
      </c>
      <c r="G34" s="35" t="s">
        <v>134</v>
      </c>
      <c r="H34" s="35" t="s">
        <v>135</v>
      </c>
      <c r="I34" s="35" t="s">
        <v>136</v>
      </c>
      <c r="J34" s="35" t="s">
        <v>110</v>
      </c>
      <c r="K34" s="31"/>
      <c r="L34" s="31"/>
      <c r="M34" s="31">
        <v>1</v>
      </c>
      <c r="N34" s="31">
        <v>1</v>
      </c>
      <c r="O34" s="31">
        <v>1</v>
      </c>
      <c r="P34" s="28" t="s">
        <v>241</v>
      </c>
      <c r="Q34" s="28"/>
    </row>
    <row r="35" spans="1:17" x14ac:dyDescent="0.25">
      <c r="A35" s="47">
        <f t="shared" si="2"/>
        <v>0.44861111111111085</v>
      </c>
      <c r="B35" s="36">
        <v>4.1666666666666666E-3</v>
      </c>
      <c r="C35" s="36">
        <f t="shared" si="1"/>
        <v>0.4527777777777775</v>
      </c>
      <c r="D35" s="35"/>
      <c r="E35" s="41">
        <v>28</v>
      </c>
      <c r="F35" s="42" t="s">
        <v>198</v>
      </c>
      <c r="G35" s="42" t="s">
        <v>199</v>
      </c>
      <c r="H35" s="42" t="s">
        <v>200</v>
      </c>
      <c r="I35" s="42" t="s">
        <v>201</v>
      </c>
      <c r="J35" s="42" t="s">
        <v>110</v>
      </c>
      <c r="K35" s="31"/>
      <c r="L35" s="31"/>
      <c r="M35" s="31">
        <v>1</v>
      </c>
      <c r="N35" s="31">
        <v>1</v>
      </c>
      <c r="O35" s="31">
        <v>1</v>
      </c>
      <c r="P35" s="28" t="s">
        <v>241</v>
      </c>
      <c r="Q35" s="28"/>
    </row>
    <row r="36" spans="1:17" x14ac:dyDescent="0.25">
      <c r="A36" s="47">
        <f t="shared" si="2"/>
        <v>0.4527777777777775</v>
      </c>
      <c r="B36" s="36">
        <v>4.1666666666666666E-3</v>
      </c>
      <c r="C36" s="36">
        <f t="shared" si="1"/>
        <v>0.45694444444444415</v>
      </c>
      <c r="D36" s="35"/>
      <c r="E36" s="41">
        <v>29</v>
      </c>
      <c r="F36" s="42" t="s">
        <v>191</v>
      </c>
      <c r="G36" s="42" t="s">
        <v>192</v>
      </c>
      <c r="H36" s="42" t="s">
        <v>26</v>
      </c>
      <c r="I36" s="42" t="s">
        <v>187</v>
      </c>
      <c r="J36" s="42" t="s">
        <v>110</v>
      </c>
      <c r="K36" s="31"/>
      <c r="L36" s="31"/>
      <c r="M36" s="31">
        <v>1</v>
      </c>
      <c r="N36" s="31">
        <v>1</v>
      </c>
      <c r="O36" s="31">
        <v>1</v>
      </c>
      <c r="P36" s="28" t="s">
        <v>241</v>
      </c>
      <c r="Q36" s="28"/>
    </row>
    <row r="37" spans="1:17" x14ac:dyDescent="0.25">
      <c r="A37" s="47">
        <f t="shared" si="2"/>
        <v>0.45694444444444415</v>
      </c>
      <c r="B37" s="36">
        <v>3.472222222222222E-3</v>
      </c>
      <c r="C37" s="36">
        <f t="shared" si="1"/>
        <v>0.46041666666666636</v>
      </c>
      <c r="D37" s="33">
        <f>C37</f>
        <v>0.46041666666666636</v>
      </c>
      <c r="E37" s="54" t="s">
        <v>323</v>
      </c>
      <c r="F37" s="54"/>
      <c r="G37" s="54"/>
      <c r="H37" s="35"/>
      <c r="I37" s="35"/>
      <c r="J37" s="35"/>
      <c r="K37" s="31"/>
      <c r="L37" s="31"/>
      <c r="M37" s="31"/>
      <c r="N37" s="31"/>
      <c r="O37" s="31"/>
      <c r="P37" s="28"/>
      <c r="Q37" s="28"/>
    </row>
    <row r="38" spans="1:17" x14ac:dyDescent="0.25">
      <c r="A38" s="47">
        <f t="shared" si="2"/>
        <v>0.46041666666666636</v>
      </c>
      <c r="B38" s="36">
        <v>3.472222222222222E-3</v>
      </c>
      <c r="C38" s="36">
        <f t="shared" si="1"/>
        <v>0.46388888888888857</v>
      </c>
      <c r="D38" s="37"/>
      <c r="E38" s="38">
        <v>30</v>
      </c>
      <c r="F38" s="28" t="s">
        <v>29</v>
      </c>
      <c r="G38" s="35" t="s">
        <v>30</v>
      </c>
      <c r="H38" s="35" t="s">
        <v>31</v>
      </c>
      <c r="I38" s="35" t="s">
        <v>32</v>
      </c>
      <c r="J38" s="35" t="s">
        <v>33</v>
      </c>
      <c r="K38" s="31">
        <v>1</v>
      </c>
      <c r="L38" s="31">
        <v>1</v>
      </c>
      <c r="M38" s="31">
        <v>1</v>
      </c>
      <c r="N38" s="31"/>
      <c r="O38" s="31"/>
      <c r="P38" s="28" t="s">
        <v>242</v>
      </c>
      <c r="Q38" s="28"/>
    </row>
    <row r="39" spans="1:17" x14ac:dyDescent="0.25">
      <c r="A39" s="47">
        <f t="shared" si="2"/>
        <v>0.46388888888888857</v>
      </c>
      <c r="B39" s="36">
        <v>3.472222222222222E-3</v>
      </c>
      <c r="C39" s="36">
        <f t="shared" si="1"/>
        <v>0.46736111111111078</v>
      </c>
      <c r="D39" s="35"/>
      <c r="E39" s="38">
        <v>31</v>
      </c>
      <c r="F39" s="28" t="s">
        <v>50</v>
      </c>
      <c r="G39" s="35" t="s">
        <v>51</v>
      </c>
      <c r="H39" s="35" t="s">
        <v>52</v>
      </c>
      <c r="I39" s="35" t="s">
        <v>53</v>
      </c>
      <c r="J39" s="35" t="s">
        <v>33</v>
      </c>
      <c r="K39" s="31">
        <v>1</v>
      </c>
      <c r="L39" s="31">
        <v>1</v>
      </c>
      <c r="M39" s="31">
        <v>1</v>
      </c>
      <c r="N39" s="31"/>
      <c r="O39" s="31"/>
      <c r="P39" s="28" t="s">
        <v>242</v>
      </c>
      <c r="Q39" s="28"/>
    </row>
    <row r="40" spans="1:17" x14ac:dyDescent="0.25">
      <c r="A40" s="47">
        <f t="shared" si="2"/>
        <v>0.46736111111111078</v>
      </c>
      <c r="B40" s="36">
        <v>3.472222222222222E-3</v>
      </c>
      <c r="C40" s="36">
        <f t="shared" si="1"/>
        <v>0.47083333333333299</v>
      </c>
      <c r="D40" s="35"/>
      <c r="E40" s="38">
        <v>32</v>
      </c>
      <c r="F40" s="28" t="s">
        <v>54</v>
      </c>
      <c r="G40" s="35" t="s">
        <v>55</v>
      </c>
      <c r="H40" s="35" t="s">
        <v>26</v>
      </c>
      <c r="I40" s="35" t="s">
        <v>27</v>
      </c>
      <c r="J40" s="35" t="s">
        <v>33</v>
      </c>
      <c r="K40" s="31">
        <v>1</v>
      </c>
      <c r="L40" s="31">
        <v>1</v>
      </c>
      <c r="M40" s="31">
        <v>1</v>
      </c>
      <c r="N40" s="31"/>
      <c r="O40" s="31"/>
      <c r="P40" s="28" t="s">
        <v>242</v>
      </c>
      <c r="Q40" s="39" t="s">
        <v>272</v>
      </c>
    </row>
    <row r="41" spans="1:17" x14ac:dyDescent="0.25">
      <c r="A41" s="47">
        <f t="shared" si="2"/>
        <v>0.47083333333333299</v>
      </c>
      <c r="B41" s="36">
        <v>3.472222222222222E-3</v>
      </c>
      <c r="C41" s="36">
        <f t="shared" si="1"/>
        <v>0.4743055555555552</v>
      </c>
      <c r="D41" s="35"/>
      <c r="E41" s="38">
        <v>33</v>
      </c>
      <c r="F41" s="28" t="s">
        <v>74</v>
      </c>
      <c r="G41" s="35" t="s">
        <v>75</v>
      </c>
      <c r="H41" s="35" t="s">
        <v>52</v>
      </c>
      <c r="I41" s="35" t="s">
        <v>76</v>
      </c>
      <c r="J41" s="35" t="s">
        <v>33</v>
      </c>
      <c r="K41" s="31">
        <v>1</v>
      </c>
      <c r="L41" s="31">
        <v>1</v>
      </c>
      <c r="M41" s="31">
        <v>1</v>
      </c>
      <c r="N41" s="31"/>
      <c r="O41" s="31"/>
      <c r="P41" s="28" t="s">
        <v>242</v>
      </c>
      <c r="Q41" s="28"/>
    </row>
    <row r="42" spans="1:17" x14ac:dyDescent="0.25">
      <c r="A42" s="47">
        <f t="shared" si="2"/>
        <v>0.4743055555555552</v>
      </c>
      <c r="B42" s="36">
        <v>3.472222222222222E-3</v>
      </c>
      <c r="C42" s="36">
        <f t="shared" si="1"/>
        <v>0.47777777777777741</v>
      </c>
      <c r="D42" s="35"/>
      <c r="E42" s="38">
        <v>34</v>
      </c>
      <c r="F42" s="28" t="s">
        <v>137</v>
      </c>
      <c r="G42" s="35" t="s">
        <v>138</v>
      </c>
      <c r="H42" s="35" t="s">
        <v>26</v>
      </c>
      <c r="I42" s="35" t="s">
        <v>139</v>
      </c>
      <c r="J42" s="35" t="s">
        <v>33</v>
      </c>
      <c r="K42" s="31">
        <v>1</v>
      </c>
      <c r="L42" s="31">
        <v>1</v>
      </c>
      <c r="M42" s="31">
        <v>1</v>
      </c>
      <c r="N42" s="31"/>
      <c r="O42" s="31"/>
      <c r="P42" s="28" t="s">
        <v>242</v>
      </c>
      <c r="Q42" s="28"/>
    </row>
    <row r="43" spans="1:17" x14ac:dyDescent="0.25">
      <c r="A43" s="47">
        <f t="shared" si="2"/>
        <v>0.47777777777777741</v>
      </c>
      <c r="B43" s="36">
        <v>3.472222222222222E-3</v>
      </c>
      <c r="C43" s="36">
        <f t="shared" si="1"/>
        <v>0.48124999999999962</v>
      </c>
      <c r="D43" s="35"/>
      <c r="E43" s="38">
        <v>35</v>
      </c>
      <c r="F43" s="28" t="s">
        <v>149</v>
      </c>
      <c r="G43" s="35" t="s">
        <v>150</v>
      </c>
      <c r="H43" s="35" t="s">
        <v>144</v>
      </c>
      <c r="I43" s="35" t="s">
        <v>151</v>
      </c>
      <c r="J43" s="35" t="s">
        <v>33</v>
      </c>
      <c r="K43" s="31">
        <v>1</v>
      </c>
      <c r="L43" s="31">
        <v>1</v>
      </c>
      <c r="M43" s="31">
        <v>1</v>
      </c>
      <c r="N43" s="31"/>
      <c r="O43" s="31"/>
      <c r="P43" s="28" t="s">
        <v>242</v>
      </c>
      <c r="Q43" s="28"/>
    </row>
    <row r="44" spans="1:17" x14ac:dyDescent="0.25">
      <c r="A44" s="47">
        <f t="shared" si="2"/>
        <v>0.48124999999999962</v>
      </c>
      <c r="B44" s="36">
        <v>3.472222222222222E-3</v>
      </c>
      <c r="C44" s="36">
        <f t="shared" si="1"/>
        <v>0.48472222222222183</v>
      </c>
      <c r="D44" s="35"/>
      <c r="E44" s="38">
        <v>36</v>
      </c>
      <c r="F44" s="28" t="s">
        <v>162</v>
      </c>
      <c r="G44" s="35" t="s">
        <v>163</v>
      </c>
      <c r="H44" s="35" t="s">
        <v>144</v>
      </c>
      <c r="I44" s="35" t="s">
        <v>164</v>
      </c>
      <c r="J44" s="35" t="s">
        <v>33</v>
      </c>
      <c r="K44" s="31">
        <v>1</v>
      </c>
      <c r="L44" s="31">
        <v>1</v>
      </c>
      <c r="M44" s="31">
        <v>1</v>
      </c>
      <c r="N44" s="31"/>
      <c r="O44" s="31"/>
      <c r="P44" s="28" t="s">
        <v>242</v>
      </c>
      <c r="Q44" s="28"/>
    </row>
    <row r="45" spans="1:17" x14ac:dyDescent="0.25">
      <c r="A45" s="47">
        <f t="shared" si="2"/>
        <v>0.48472222222222183</v>
      </c>
      <c r="B45" s="36">
        <v>3.472222222222222E-3</v>
      </c>
      <c r="C45" s="36">
        <f t="shared" si="1"/>
        <v>0.48819444444444404</v>
      </c>
      <c r="D45" s="35"/>
      <c r="E45" s="38">
        <v>37</v>
      </c>
      <c r="F45" s="28" t="s">
        <v>188</v>
      </c>
      <c r="G45" s="35" t="s">
        <v>189</v>
      </c>
      <c r="H45" s="35" t="s">
        <v>31</v>
      </c>
      <c r="I45" s="35" t="s">
        <v>190</v>
      </c>
      <c r="J45" s="35" t="s">
        <v>33</v>
      </c>
      <c r="K45" s="31">
        <v>1</v>
      </c>
      <c r="L45" s="31">
        <v>1</v>
      </c>
      <c r="M45" s="31">
        <v>1</v>
      </c>
      <c r="N45" s="31"/>
      <c r="O45" s="31"/>
      <c r="P45" s="28" t="s">
        <v>242</v>
      </c>
      <c r="Q45" s="28" t="s">
        <v>271</v>
      </c>
    </row>
    <row r="46" spans="1:17" x14ac:dyDescent="0.25">
      <c r="A46" s="47">
        <f t="shared" si="2"/>
        <v>0.48819444444444404</v>
      </c>
      <c r="B46" s="36">
        <v>3.472222222222222E-3</v>
      </c>
      <c r="C46" s="36">
        <f t="shared" si="1"/>
        <v>0.49166666666666625</v>
      </c>
      <c r="D46" s="35"/>
      <c r="E46" s="38">
        <v>38</v>
      </c>
      <c r="F46" s="28" t="s">
        <v>205</v>
      </c>
      <c r="G46" s="35" t="s">
        <v>206</v>
      </c>
      <c r="H46" s="35" t="s">
        <v>26</v>
      </c>
      <c r="I46" s="35" t="s">
        <v>204</v>
      </c>
      <c r="J46" s="35" t="s">
        <v>33</v>
      </c>
      <c r="K46" s="31">
        <v>1</v>
      </c>
      <c r="L46" s="31">
        <v>1</v>
      </c>
      <c r="M46" s="31">
        <v>1</v>
      </c>
      <c r="N46" s="31"/>
      <c r="O46" s="31"/>
      <c r="P46" s="28" t="s">
        <v>242</v>
      </c>
      <c r="Q46" s="28" t="s">
        <v>271</v>
      </c>
    </row>
    <row r="47" spans="1:17" x14ac:dyDescent="0.25">
      <c r="A47" s="47">
        <f t="shared" si="2"/>
        <v>0.49166666666666625</v>
      </c>
      <c r="B47" s="36">
        <v>3.472222222222222E-3</v>
      </c>
      <c r="C47" s="36">
        <f t="shared" si="1"/>
        <v>0.49513888888888846</v>
      </c>
      <c r="D47" s="35"/>
      <c r="E47" s="38">
        <v>39</v>
      </c>
      <c r="F47" s="28" t="s">
        <v>210</v>
      </c>
      <c r="G47" s="35" t="s">
        <v>211</v>
      </c>
      <c r="H47" s="35" t="s">
        <v>31</v>
      </c>
      <c r="I47" s="35" t="s">
        <v>212</v>
      </c>
      <c r="J47" s="35" t="s">
        <v>33</v>
      </c>
      <c r="K47" s="31">
        <v>1</v>
      </c>
      <c r="L47" s="31">
        <v>1</v>
      </c>
      <c r="M47" s="31">
        <v>1</v>
      </c>
      <c r="N47" s="31"/>
      <c r="O47" s="31"/>
      <c r="P47" s="28" t="s">
        <v>242</v>
      </c>
      <c r="Q47" s="28"/>
    </row>
    <row r="48" spans="1:17" x14ac:dyDescent="0.25">
      <c r="A48" s="47">
        <f t="shared" si="2"/>
        <v>0.49513888888888846</v>
      </c>
      <c r="B48" s="36">
        <v>8.3333333333333332E-3</v>
      </c>
      <c r="C48" s="36">
        <f t="shared" si="1"/>
        <v>0.50347222222222177</v>
      </c>
      <c r="D48" s="33">
        <f>C48</f>
        <v>0.50347222222222177</v>
      </c>
      <c r="E48" s="34" t="s">
        <v>235</v>
      </c>
      <c r="F48" s="53" t="s">
        <v>244</v>
      </c>
      <c r="G48" s="53"/>
      <c r="H48" s="53"/>
      <c r="I48" s="35"/>
      <c r="J48" s="35"/>
      <c r="K48" s="31"/>
      <c r="L48" s="31"/>
      <c r="M48" s="31"/>
      <c r="N48" s="31"/>
      <c r="O48" s="31"/>
      <c r="P48" s="28"/>
      <c r="Q48" s="28"/>
    </row>
    <row r="49" spans="1:17" x14ac:dyDescent="0.25">
      <c r="A49" s="47">
        <f t="shared" si="2"/>
        <v>0.50347222222222177</v>
      </c>
      <c r="B49" s="36">
        <v>1.0416666666666666E-2</v>
      </c>
      <c r="C49" s="36">
        <f t="shared" si="1"/>
        <v>0.5138888888888884</v>
      </c>
      <c r="D49" s="33">
        <f>C49</f>
        <v>0.5138888888888884</v>
      </c>
      <c r="E49" s="54" t="s">
        <v>324</v>
      </c>
      <c r="F49" s="54"/>
      <c r="G49" s="54"/>
      <c r="H49" s="54"/>
      <c r="I49" s="35"/>
      <c r="J49" s="35"/>
      <c r="K49" s="31"/>
      <c r="L49" s="31"/>
      <c r="M49" s="31"/>
      <c r="N49" s="31"/>
      <c r="O49" s="31"/>
      <c r="P49" s="28"/>
      <c r="Q49" s="28"/>
    </row>
    <row r="50" spans="1:17" x14ac:dyDescent="0.25">
      <c r="A50" s="47">
        <f t="shared" si="2"/>
        <v>0.5138888888888884</v>
      </c>
      <c r="B50" s="36">
        <v>3.472222222222222E-3</v>
      </c>
      <c r="C50" s="36">
        <f t="shared" si="1"/>
        <v>0.51736111111111061</v>
      </c>
      <c r="D50" s="37"/>
      <c r="E50" s="41">
        <v>40</v>
      </c>
      <c r="F50" s="42" t="s">
        <v>42</v>
      </c>
      <c r="G50" s="42" t="s">
        <v>43</v>
      </c>
      <c r="H50" s="42" t="s">
        <v>44</v>
      </c>
      <c r="I50" s="42" t="s">
        <v>45</v>
      </c>
      <c r="J50" s="42" t="s">
        <v>46</v>
      </c>
      <c r="K50" s="31">
        <v>1</v>
      </c>
      <c r="L50" s="31">
        <v>1</v>
      </c>
      <c r="M50" s="31"/>
      <c r="N50" s="31"/>
      <c r="O50" s="31">
        <v>1</v>
      </c>
      <c r="P50" s="28" t="s">
        <v>263</v>
      </c>
      <c r="Q50" s="28"/>
    </row>
    <row r="51" spans="1:17" x14ac:dyDescent="0.25">
      <c r="A51" s="47">
        <f t="shared" si="2"/>
        <v>0.51736111111111061</v>
      </c>
      <c r="B51" s="36">
        <v>3.472222222222222E-3</v>
      </c>
      <c r="C51" s="36">
        <f t="shared" si="1"/>
        <v>0.52083333333333282</v>
      </c>
      <c r="D51" s="35"/>
      <c r="E51" s="41">
        <v>41</v>
      </c>
      <c r="F51" s="42" t="s">
        <v>140</v>
      </c>
      <c r="G51" s="42" t="s">
        <v>141</v>
      </c>
      <c r="H51" s="42" t="s">
        <v>44</v>
      </c>
      <c r="I51" s="42" t="s">
        <v>129</v>
      </c>
      <c r="J51" s="42" t="s">
        <v>46</v>
      </c>
      <c r="K51" s="31">
        <v>1</v>
      </c>
      <c r="L51" s="31">
        <v>1</v>
      </c>
      <c r="M51" s="31"/>
      <c r="N51" s="31"/>
      <c r="O51" s="31">
        <v>1</v>
      </c>
      <c r="P51" s="28" t="s">
        <v>263</v>
      </c>
      <c r="Q51" s="28"/>
    </row>
    <row r="52" spans="1:17" x14ac:dyDescent="0.25">
      <c r="A52" s="47">
        <f t="shared" si="2"/>
        <v>0.52083333333333282</v>
      </c>
      <c r="B52" s="36">
        <v>3.472222222222222E-3</v>
      </c>
      <c r="C52" s="36">
        <f t="shared" si="1"/>
        <v>0.52430555555555503</v>
      </c>
      <c r="D52" s="35"/>
      <c r="E52" s="41">
        <v>42</v>
      </c>
      <c r="F52" s="42" t="s">
        <v>70</v>
      </c>
      <c r="G52" s="42" t="s">
        <v>71</v>
      </c>
      <c r="H52" s="42" t="s">
        <v>72</v>
      </c>
      <c r="I52" s="42" t="s">
        <v>73</v>
      </c>
      <c r="J52" s="42" t="s">
        <v>46</v>
      </c>
      <c r="K52" s="31">
        <v>1</v>
      </c>
      <c r="L52" s="31">
        <v>1</v>
      </c>
      <c r="M52" s="31"/>
      <c r="N52" s="31"/>
      <c r="O52" s="31">
        <v>1</v>
      </c>
      <c r="P52" s="28" t="s">
        <v>263</v>
      </c>
      <c r="Q52" s="28"/>
    </row>
    <row r="53" spans="1:17" x14ac:dyDescent="0.25">
      <c r="A53" s="47">
        <f t="shared" si="2"/>
        <v>0.52430555555555503</v>
      </c>
      <c r="B53" s="36">
        <v>3.472222222222222E-3</v>
      </c>
      <c r="C53" s="36">
        <f t="shared" si="1"/>
        <v>0.52777777777777724</v>
      </c>
      <c r="D53" s="35"/>
      <c r="E53" s="41">
        <v>43</v>
      </c>
      <c r="F53" s="42" t="s">
        <v>91</v>
      </c>
      <c r="G53" s="42" t="s">
        <v>92</v>
      </c>
      <c r="H53" s="42" t="s">
        <v>7</v>
      </c>
      <c r="I53" s="42" t="s">
        <v>8</v>
      </c>
      <c r="J53" s="42" t="s">
        <v>46</v>
      </c>
      <c r="K53" s="31">
        <v>1</v>
      </c>
      <c r="L53" s="31">
        <v>1</v>
      </c>
      <c r="M53" s="31"/>
      <c r="N53" s="31"/>
      <c r="O53" s="31">
        <v>1</v>
      </c>
      <c r="P53" s="28" t="s">
        <v>263</v>
      </c>
      <c r="Q53" s="28"/>
    </row>
    <row r="54" spans="1:17" x14ac:dyDescent="0.25">
      <c r="A54" s="47">
        <f t="shared" si="2"/>
        <v>0.52777777777777724</v>
      </c>
      <c r="B54" s="36">
        <v>3.472222222222222E-3</v>
      </c>
      <c r="C54" s="36">
        <f t="shared" si="1"/>
        <v>0.53124999999999944</v>
      </c>
      <c r="D54" s="35"/>
      <c r="E54" s="41">
        <v>44</v>
      </c>
      <c r="F54" s="42" t="s">
        <v>124</v>
      </c>
      <c r="G54" s="42" t="s">
        <v>125</v>
      </c>
      <c r="H54" s="42" t="s">
        <v>122</v>
      </c>
      <c r="I54" s="42" t="s">
        <v>126</v>
      </c>
      <c r="J54" s="42" t="s">
        <v>46</v>
      </c>
      <c r="K54" s="31">
        <v>1</v>
      </c>
      <c r="L54" s="31">
        <v>1</v>
      </c>
      <c r="M54" s="31"/>
      <c r="N54" s="31"/>
      <c r="O54" s="31">
        <v>1</v>
      </c>
      <c r="P54" s="28" t="s">
        <v>263</v>
      </c>
      <c r="Q54" s="28"/>
    </row>
    <row r="55" spans="1:17" x14ac:dyDescent="0.25">
      <c r="A55" s="47">
        <f t="shared" si="2"/>
        <v>0.53124999999999944</v>
      </c>
      <c r="B55" s="36">
        <v>3.472222222222222E-3</v>
      </c>
      <c r="C55" s="36">
        <f t="shared" si="1"/>
        <v>0.53472222222222165</v>
      </c>
      <c r="D55" s="35"/>
      <c r="E55" s="41">
        <v>45</v>
      </c>
      <c r="F55" s="42" t="s">
        <v>50</v>
      </c>
      <c r="G55" s="42" t="s">
        <v>51</v>
      </c>
      <c r="H55" s="42" t="s">
        <v>52</v>
      </c>
      <c r="I55" s="42" t="s">
        <v>53</v>
      </c>
      <c r="J55" s="42" t="s">
        <v>46</v>
      </c>
      <c r="K55" s="31">
        <v>1</v>
      </c>
      <c r="L55" s="31">
        <v>1</v>
      </c>
      <c r="M55" s="31"/>
      <c r="N55" s="31"/>
      <c r="O55" s="31">
        <v>1</v>
      </c>
      <c r="P55" s="28" t="s">
        <v>263</v>
      </c>
      <c r="Q55" s="28"/>
    </row>
    <row r="56" spans="1:17" x14ac:dyDescent="0.25">
      <c r="A56" s="47">
        <f t="shared" si="2"/>
        <v>0.53472222222222165</v>
      </c>
      <c r="B56" s="36">
        <v>3.472222222222222E-3</v>
      </c>
      <c r="C56" s="36">
        <f t="shared" si="1"/>
        <v>0.53819444444444386</v>
      </c>
      <c r="D56" s="35"/>
      <c r="E56" s="41">
        <v>46</v>
      </c>
      <c r="F56" s="42" t="s">
        <v>171</v>
      </c>
      <c r="G56" s="42" t="s">
        <v>172</v>
      </c>
      <c r="H56" s="42" t="s">
        <v>173</v>
      </c>
      <c r="I56" s="42" t="s">
        <v>170</v>
      </c>
      <c r="J56" s="42" t="s">
        <v>46</v>
      </c>
      <c r="K56" s="31">
        <v>1</v>
      </c>
      <c r="L56" s="31">
        <v>1</v>
      </c>
      <c r="M56" s="31"/>
      <c r="N56" s="31"/>
      <c r="O56" s="31">
        <v>1</v>
      </c>
      <c r="P56" s="28" t="s">
        <v>263</v>
      </c>
      <c r="Q56" s="28"/>
    </row>
    <row r="57" spans="1:17" x14ac:dyDescent="0.25">
      <c r="A57" s="47">
        <f t="shared" si="2"/>
        <v>0.53819444444444386</v>
      </c>
      <c r="B57" s="36">
        <v>3.472222222222222E-3</v>
      </c>
      <c r="C57" s="36">
        <f t="shared" si="1"/>
        <v>0.54166666666666607</v>
      </c>
      <c r="D57" s="35"/>
      <c r="E57" s="41">
        <v>47</v>
      </c>
      <c r="F57" s="42" t="s">
        <v>245</v>
      </c>
      <c r="G57" s="42" t="s">
        <v>246</v>
      </c>
      <c r="H57" s="42" t="s">
        <v>247</v>
      </c>
      <c r="I57" s="42" t="s">
        <v>248</v>
      </c>
      <c r="J57" s="42" t="s">
        <v>46</v>
      </c>
      <c r="K57" s="31">
        <v>1</v>
      </c>
      <c r="L57" s="31">
        <v>1</v>
      </c>
      <c r="M57" s="31"/>
      <c r="N57" s="31"/>
      <c r="O57" s="31">
        <v>1</v>
      </c>
      <c r="P57" s="28" t="s">
        <v>263</v>
      </c>
      <c r="Q57" s="28"/>
    </row>
    <row r="58" spans="1:17" x14ac:dyDescent="0.25">
      <c r="A58" s="47">
        <f t="shared" si="2"/>
        <v>0.54166666666666607</v>
      </c>
      <c r="B58" s="36">
        <v>3.472222222222222E-3</v>
      </c>
      <c r="C58" s="36">
        <f t="shared" si="1"/>
        <v>0.54513888888888828</v>
      </c>
      <c r="D58" s="35"/>
      <c r="E58" s="41">
        <v>48</v>
      </c>
      <c r="F58" s="42" t="s">
        <v>198</v>
      </c>
      <c r="G58" s="42" t="s">
        <v>199</v>
      </c>
      <c r="H58" s="42" t="s">
        <v>200</v>
      </c>
      <c r="I58" s="42" t="s">
        <v>201</v>
      </c>
      <c r="J58" s="42" t="s">
        <v>46</v>
      </c>
      <c r="K58" s="31">
        <v>1</v>
      </c>
      <c r="L58" s="31">
        <v>1</v>
      </c>
      <c r="M58" s="31"/>
      <c r="N58" s="31"/>
      <c r="O58" s="31">
        <v>1</v>
      </c>
      <c r="P58" s="28" t="s">
        <v>263</v>
      </c>
      <c r="Q58" s="28"/>
    </row>
    <row r="59" spans="1:17" x14ac:dyDescent="0.25">
      <c r="A59" s="47">
        <f t="shared" si="2"/>
        <v>0.54513888888888828</v>
      </c>
      <c r="B59" s="36">
        <v>3.472222222222222E-3</v>
      </c>
      <c r="C59" s="36">
        <f t="shared" si="1"/>
        <v>0.54861111111111049</v>
      </c>
      <c r="D59" s="35"/>
      <c r="E59" s="41">
        <v>49</v>
      </c>
      <c r="F59" s="42" t="s">
        <v>249</v>
      </c>
      <c r="G59" s="42" t="s">
        <v>250</v>
      </c>
      <c r="H59" s="42" t="s">
        <v>105</v>
      </c>
      <c r="I59" s="42" t="s">
        <v>251</v>
      </c>
      <c r="J59" s="42" t="s">
        <v>46</v>
      </c>
      <c r="K59" s="31">
        <v>1</v>
      </c>
      <c r="L59" s="31">
        <v>1</v>
      </c>
      <c r="M59" s="31"/>
      <c r="N59" s="31"/>
      <c r="O59" s="31">
        <v>1</v>
      </c>
      <c r="P59" s="28" t="s">
        <v>263</v>
      </c>
      <c r="Q59" s="28"/>
    </row>
    <row r="60" spans="1:17" x14ac:dyDescent="0.25">
      <c r="A60" s="47">
        <f t="shared" ref="A60:A123" si="3">C59</f>
        <v>0.54861111111111049</v>
      </c>
      <c r="B60" s="36">
        <v>3.472222222222222E-3</v>
      </c>
      <c r="C60" s="36">
        <f t="shared" si="1"/>
        <v>0.5520833333333327</v>
      </c>
      <c r="D60" s="33">
        <f>C60</f>
        <v>0.5520833333333327</v>
      </c>
      <c r="E60" s="54" t="s">
        <v>325</v>
      </c>
      <c r="F60" s="54"/>
      <c r="G60" s="54"/>
      <c r="H60" s="35"/>
      <c r="I60" s="35"/>
      <c r="J60" s="35"/>
      <c r="K60" s="31"/>
      <c r="L60" s="31"/>
      <c r="M60" s="31"/>
      <c r="N60" s="31"/>
      <c r="O60" s="31"/>
      <c r="P60" s="28"/>
      <c r="Q60" s="28"/>
    </row>
    <row r="61" spans="1:17" x14ac:dyDescent="0.25">
      <c r="A61" s="47">
        <f t="shared" si="3"/>
        <v>0.5520833333333327</v>
      </c>
      <c r="B61" s="36">
        <v>4.1666666666666666E-3</v>
      </c>
      <c r="C61" s="36">
        <f t="shared" si="1"/>
        <v>0.55624999999999936</v>
      </c>
      <c r="D61" s="37"/>
      <c r="E61" s="41">
        <v>50</v>
      </c>
      <c r="F61" s="42" t="s">
        <v>182</v>
      </c>
      <c r="G61" s="42" t="s">
        <v>183</v>
      </c>
      <c r="H61" s="42" t="s">
        <v>144</v>
      </c>
      <c r="I61" s="42" t="s">
        <v>184</v>
      </c>
      <c r="J61" s="42" t="s">
        <v>10</v>
      </c>
      <c r="K61" s="31"/>
      <c r="L61" s="31">
        <v>1</v>
      </c>
      <c r="M61" s="31"/>
      <c r="N61" s="31">
        <v>1</v>
      </c>
      <c r="O61" s="31">
        <v>1</v>
      </c>
      <c r="P61" s="28" t="s">
        <v>264</v>
      </c>
      <c r="Q61" s="28"/>
    </row>
    <row r="62" spans="1:17" x14ac:dyDescent="0.25">
      <c r="A62" s="47">
        <f t="shared" si="3"/>
        <v>0.55624999999999936</v>
      </c>
      <c r="B62" s="36">
        <v>4.1666666666666666E-3</v>
      </c>
      <c r="C62" s="36">
        <f t="shared" si="1"/>
        <v>0.56041666666666601</v>
      </c>
      <c r="D62" s="35"/>
      <c r="E62" s="41">
        <v>51</v>
      </c>
      <c r="F62" s="42" t="s">
        <v>130</v>
      </c>
      <c r="G62" s="42" t="s">
        <v>131</v>
      </c>
      <c r="H62" s="42" t="s">
        <v>132</v>
      </c>
      <c r="I62" s="42" t="s">
        <v>119</v>
      </c>
      <c r="J62" s="42" t="s">
        <v>10</v>
      </c>
      <c r="K62" s="31"/>
      <c r="L62" s="31">
        <v>1</v>
      </c>
      <c r="M62" s="31"/>
      <c r="N62" s="31">
        <v>1</v>
      </c>
      <c r="O62" s="31">
        <v>1</v>
      </c>
      <c r="P62" s="28" t="s">
        <v>264</v>
      </c>
      <c r="Q62" s="28"/>
    </row>
    <row r="63" spans="1:17" x14ac:dyDescent="0.25">
      <c r="A63" s="47">
        <f t="shared" si="3"/>
        <v>0.56041666666666601</v>
      </c>
      <c r="B63" s="36">
        <v>4.1666666666666666E-3</v>
      </c>
      <c r="C63" s="36">
        <f t="shared" si="1"/>
        <v>0.56458333333333266</v>
      </c>
      <c r="D63" s="35"/>
      <c r="E63" s="41">
        <v>52</v>
      </c>
      <c r="F63" s="42" t="s">
        <v>5</v>
      </c>
      <c r="G63" s="42" t="s">
        <v>6</v>
      </c>
      <c r="H63" s="42" t="s">
        <v>7</v>
      </c>
      <c r="I63" s="42" t="s">
        <v>8</v>
      </c>
      <c r="J63" s="42" t="s">
        <v>10</v>
      </c>
      <c r="K63" s="31"/>
      <c r="L63" s="31">
        <v>1</v>
      </c>
      <c r="M63" s="31"/>
      <c r="N63" s="31">
        <v>1</v>
      </c>
      <c r="O63" s="31">
        <v>1</v>
      </c>
      <c r="P63" s="28" t="s">
        <v>264</v>
      </c>
      <c r="Q63" s="28"/>
    </row>
    <row r="64" spans="1:17" x14ac:dyDescent="0.25">
      <c r="A64" s="47">
        <f t="shared" si="3"/>
        <v>0.56458333333333266</v>
      </c>
      <c r="B64" s="36">
        <v>4.1666666666666666E-3</v>
      </c>
      <c r="C64" s="36">
        <f t="shared" si="1"/>
        <v>0.56874999999999931</v>
      </c>
      <c r="D64" s="37"/>
      <c r="E64" s="41">
        <v>53</v>
      </c>
      <c r="F64" s="42" t="s">
        <v>63</v>
      </c>
      <c r="G64" s="42" t="s">
        <v>64</v>
      </c>
      <c r="H64" s="42" t="s">
        <v>52</v>
      </c>
      <c r="I64" s="42" t="s">
        <v>53</v>
      </c>
      <c r="J64" s="42" t="s">
        <v>10</v>
      </c>
      <c r="K64" s="31"/>
      <c r="L64" s="31">
        <v>1</v>
      </c>
      <c r="M64" s="31"/>
      <c r="N64" s="31">
        <v>1</v>
      </c>
      <c r="O64" s="31">
        <v>1</v>
      </c>
      <c r="P64" s="28" t="s">
        <v>264</v>
      </c>
      <c r="Q64" s="28"/>
    </row>
    <row r="65" spans="1:17" x14ac:dyDescent="0.25">
      <c r="A65" s="47">
        <f t="shared" si="3"/>
        <v>0.56874999999999931</v>
      </c>
      <c r="B65" s="36">
        <v>3.472222222222222E-3</v>
      </c>
      <c r="C65" s="36">
        <f t="shared" si="1"/>
        <v>0.57222222222222152</v>
      </c>
      <c r="D65" s="33">
        <f>C65</f>
        <v>0.57222222222222152</v>
      </c>
      <c r="E65" s="54" t="s">
        <v>326</v>
      </c>
      <c r="F65" s="54"/>
      <c r="G65" s="54"/>
      <c r="H65" s="54"/>
      <c r="I65" s="35"/>
      <c r="J65" s="35"/>
      <c r="K65" s="31"/>
      <c r="L65" s="31"/>
      <c r="M65" s="31"/>
      <c r="N65" s="31"/>
      <c r="O65" s="31"/>
      <c r="P65" s="28"/>
      <c r="Q65" s="28"/>
    </row>
    <row r="66" spans="1:17" x14ac:dyDescent="0.25">
      <c r="A66" s="47">
        <f t="shared" si="3"/>
        <v>0.57222222222222152</v>
      </c>
      <c r="B66" s="36">
        <v>4.8611111111111112E-3</v>
      </c>
      <c r="C66" s="36">
        <f t="shared" si="1"/>
        <v>0.57708333333333262</v>
      </c>
      <c r="D66" s="35"/>
      <c r="E66" s="41">
        <v>54</v>
      </c>
      <c r="F66" s="28" t="s">
        <v>156</v>
      </c>
      <c r="G66" s="35" t="s">
        <v>157</v>
      </c>
      <c r="H66" s="35" t="s">
        <v>158</v>
      </c>
      <c r="I66" s="35" t="s">
        <v>126</v>
      </c>
      <c r="J66" s="35" t="s">
        <v>38</v>
      </c>
      <c r="K66" s="31"/>
      <c r="L66" s="31">
        <v>1</v>
      </c>
      <c r="M66" s="31">
        <v>1</v>
      </c>
      <c r="N66" s="31"/>
      <c r="O66" s="31">
        <v>1</v>
      </c>
      <c r="P66" s="28" t="s">
        <v>265</v>
      </c>
      <c r="Q66" s="28"/>
    </row>
    <row r="67" spans="1:17" x14ac:dyDescent="0.25">
      <c r="A67" s="47">
        <f t="shared" si="3"/>
        <v>0.57708333333333262</v>
      </c>
      <c r="B67" s="36">
        <v>4.8611111111111112E-3</v>
      </c>
      <c r="C67" s="36">
        <f t="shared" si="1"/>
        <v>0.58194444444444371</v>
      </c>
      <c r="D67" s="35"/>
      <c r="E67" s="41">
        <v>55</v>
      </c>
      <c r="F67" s="28" t="s">
        <v>159</v>
      </c>
      <c r="G67" s="35" t="s">
        <v>160</v>
      </c>
      <c r="H67" s="35" t="s">
        <v>144</v>
      </c>
      <c r="I67" s="35" t="s">
        <v>161</v>
      </c>
      <c r="J67" s="35" t="s">
        <v>38</v>
      </c>
      <c r="K67" s="31"/>
      <c r="L67" s="31">
        <v>1</v>
      </c>
      <c r="M67" s="31">
        <v>1</v>
      </c>
      <c r="N67" s="31"/>
      <c r="O67" s="31">
        <v>1</v>
      </c>
      <c r="P67" s="28" t="s">
        <v>265</v>
      </c>
      <c r="Q67" s="28"/>
    </row>
    <row r="68" spans="1:17" x14ac:dyDescent="0.25">
      <c r="A68" s="47">
        <f t="shared" si="3"/>
        <v>0.58194444444444371</v>
      </c>
      <c r="B68" s="36">
        <v>4.8611111111111112E-3</v>
      </c>
      <c r="C68" s="36">
        <f t="shared" si="1"/>
        <v>0.5868055555555548</v>
      </c>
      <c r="D68" s="35"/>
      <c r="E68" s="41">
        <v>56</v>
      </c>
      <c r="F68" s="28" t="s">
        <v>116</v>
      </c>
      <c r="G68" s="35" t="s">
        <v>117</v>
      </c>
      <c r="H68" s="35" t="s">
        <v>118</v>
      </c>
      <c r="I68" s="35" t="s">
        <v>119</v>
      </c>
      <c r="J68" s="35" t="s">
        <v>38</v>
      </c>
      <c r="K68" s="31"/>
      <c r="L68" s="31">
        <v>1</v>
      </c>
      <c r="M68" s="31">
        <v>1</v>
      </c>
      <c r="N68" s="31"/>
      <c r="O68" s="31">
        <v>1</v>
      </c>
      <c r="P68" s="28" t="s">
        <v>265</v>
      </c>
      <c r="Q68" s="28"/>
    </row>
    <row r="69" spans="1:17" x14ac:dyDescent="0.25">
      <c r="A69" s="47">
        <f t="shared" si="3"/>
        <v>0.5868055555555548</v>
      </c>
      <c r="B69" s="36">
        <v>4.8611111111111112E-3</v>
      </c>
      <c r="C69" s="36">
        <f t="shared" si="1"/>
        <v>0.5916666666666659</v>
      </c>
      <c r="D69" s="35"/>
      <c r="E69" s="41">
        <v>57</v>
      </c>
      <c r="F69" s="28" t="s">
        <v>210</v>
      </c>
      <c r="G69" s="35" t="s">
        <v>211</v>
      </c>
      <c r="H69" s="35" t="s">
        <v>31</v>
      </c>
      <c r="I69" s="35" t="s">
        <v>212</v>
      </c>
      <c r="J69" s="35" t="s">
        <v>38</v>
      </c>
      <c r="K69" s="31"/>
      <c r="L69" s="31">
        <v>1</v>
      </c>
      <c r="M69" s="31">
        <v>1</v>
      </c>
      <c r="N69" s="31"/>
      <c r="O69" s="31">
        <v>1</v>
      </c>
      <c r="P69" s="28" t="s">
        <v>265</v>
      </c>
      <c r="Q69" s="28"/>
    </row>
    <row r="70" spans="1:17" x14ac:dyDescent="0.25">
      <c r="A70" s="47">
        <f t="shared" si="3"/>
        <v>0.5916666666666659</v>
      </c>
      <c r="B70" s="36">
        <v>4.8611111111111112E-3</v>
      </c>
      <c r="C70" s="36">
        <f t="shared" si="1"/>
        <v>0.59652777777777699</v>
      </c>
      <c r="D70" s="35"/>
      <c r="E70" s="41">
        <v>58</v>
      </c>
      <c r="F70" s="28" t="s">
        <v>35</v>
      </c>
      <c r="G70" s="35" t="s">
        <v>36</v>
      </c>
      <c r="H70" s="35" t="s">
        <v>26</v>
      </c>
      <c r="I70" s="35" t="s">
        <v>37</v>
      </c>
      <c r="J70" s="35" t="s">
        <v>38</v>
      </c>
      <c r="K70" s="31"/>
      <c r="L70" s="31">
        <v>1</v>
      </c>
      <c r="M70" s="31">
        <v>1</v>
      </c>
      <c r="N70" s="31"/>
      <c r="O70" s="31">
        <v>1</v>
      </c>
      <c r="P70" s="28" t="s">
        <v>265</v>
      </c>
      <c r="Q70" s="28"/>
    </row>
    <row r="71" spans="1:17" x14ac:dyDescent="0.25">
      <c r="A71" s="47">
        <f t="shared" si="3"/>
        <v>0.59652777777777699</v>
      </c>
      <c r="B71" s="36">
        <v>4.8611111111111112E-3</v>
      </c>
      <c r="C71" s="36">
        <f t="shared" si="1"/>
        <v>0.60138888888888808</v>
      </c>
      <c r="D71" s="35"/>
      <c r="E71" s="41">
        <v>59</v>
      </c>
      <c r="F71" s="28" t="s">
        <v>127</v>
      </c>
      <c r="G71" s="35" t="s">
        <v>128</v>
      </c>
      <c r="H71" s="35" t="s">
        <v>44</v>
      </c>
      <c r="I71" s="35" t="s">
        <v>129</v>
      </c>
      <c r="J71" s="35" t="s">
        <v>38</v>
      </c>
      <c r="K71" s="31"/>
      <c r="L71" s="31">
        <v>1</v>
      </c>
      <c r="M71" s="31">
        <v>1</v>
      </c>
      <c r="N71" s="31"/>
      <c r="O71" s="31">
        <v>1</v>
      </c>
      <c r="P71" s="28" t="s">
        <v>265</v>
      </c>
      <c r="Q71" s="28"/>
    </row>
    <row r="72" spans="1:17" x14ac:dyDescent="0.25">
      <c r="A72" s="47">
        <f t="shared" si="3"/>
        <v>0.60138888888888808</v>
      </c>
      <c r="B72" s="36">
        <v>4.8611111111111112E-3</v>
      </c>
      <c r="C72" s="36">
        <f t="shared" si="1"/>
        <v>0.60624999999999918</v>
      </c>
      <c r="D72" s="35"/>
      <c r="E72" s="41">
        <v>60</v>
      </c>
      <c r="F72" s="28" t="s">
        <v>174</v>
      </c>
      <c r="G72" s="35" t="s">
        <v>175</v>
      </c>
      <c r="H72" s="35" t="s">
        <v>158</v>
      </c>
      <c r="I72" s="35" t="s">
        <v>126</v>
      </c>
      <c r="J72" s="35" t="s">
        <v>38</v>
      </c>
      <c r="K72" s="31"/>
      <c r="L72" s="31">
        <v>1</v>
      </c>
      <c r="M72" s="31">
        <v>1</v>
      </c>
      <c r="N72" s="31"/>
      <c r="O72" s="31">
        <v>1</v>
      </c>
      <c r="P72" s="28" t="s">
        <v>265</v>
      </c>
      <c r="Q72" s="28"/>
    </row>
    <row r="73" spans="1:17" x14ac:dyDescent="0.25">
      <c r="A73" s="47">
        <f t="shared" si="3"/>
        <v>0.60624999999999918</v>
      </c>
      <c r="B73" s="36">
        <v>4.8611111111111112E-3</v>
      </c>
      <c r="C73" s="36">
        <f t="shared" si="1"/>
        <v>0.61111111111111027</v>
      </c>
      <c r="D73" s="35"/>
      <c r="E73" s="41">
        <v>61</v>
      </c>
      <c r="F73" s="28" t="s">
        <v>213</v>
      </c>
      <c r="G73" s="35" t="s">
        <v>214</v>
      </c>
      <c r="H73" s="35" t="s">
        <v>26</v>
      </c>
      <c r="I73" s="35" t="s">
        <v>204</v>
      </c>
      <c r="J73" s="35" t="s">
        <v>38</v>
      </c>
      <c r="K73" s="31"/>
      <c r="L73" s="31">
        <v>1</v>
      </c>
      <c r="M73" s="31">
        <v>1</v>
      </c>
      <c r="N73" s="31"/>
      <c r="O73" s="31">
        <v>1</v>
      </c>
      <c r="P73" s="28" t="s">
        <v>265</v>
      </c>
      <c r="Q73" s="28"/>
    </row>
    <row r="74" spans="1:17" x14ac:dyDescent="0.25">
      <c r="A74" s="47">
        <f t="shared" si="3"/>
        <v>0.61111111111111027</v>
      </c>
      <c r="B74" s="36">
        <v>6.9444444444444441E-3</v>
      </c>
      <c r="C74" s="36">
        <f t="shared" si="1"/>
        <v>0.61805555555555469</v>
      </c>
      <c r="D74" s="33">
        <f>C74</f>
        <v>0.61805555555555469</v>
      </c>
      <c r="E74" s="53" t="s">
        <v>252</v>
      </c>
      <c r="F74" s="53"/>
      <c r="G74" s="53"/>
      <c r="H74" s="35"/>
      <c r="I74" s="35"/>
      <c r="J74" s="35"/>
      <c r="K74" s="31"/>
      <c r="L74" s="31"/>
      <c r="M74" s="31"/>
      <c r="N74" s="31"/>
      <c r="O74" s="31"/>
      <c r="P74" s="28"/>
      <c r="Q74" s="28"/>
    </row>
    <row r="75" spans="1:17" x14ac:dyDescent="0.25">
      <c r="A75" s="47">
        <f t="shared" si="3"/>
        <v>0.61805555555555469</v>
      </c>
      <c r="B75" s="36">
        <v>1.0416666666666666E-2</v>
      </c>
      <c r="C75" s="36">
        <f t="shared" si="1"/>
        <v>0.62847222222222132</v>
      </c>
      <c r="D75" s="33">
        <f>C75</f>
        <v>0.62847222222222132</v>
      </c>
      <c r="E75" s="54" t="s">
        <v>327</v>
      </c>
      <c r="F75" s="54"/>
      <c r="G75" s="54"/>
      <c r="H75" s="35"/>
      <c r="I75" s="35"/>
      <c r="J75" s="35"/>
      <c r="K75" s="31"/>
      <c r="L75" s="31"/>
      <c r="M75" s="31"/>
      <c r="N75" s="31"/>
      <c r="O75" s="31"/>
      <c r="P75" s="28"/>
      <c r="Q75" s="28"/>
    </row>
    <row r="76" spans="1:17" ht="31.5" x14ac:dyDescent="0.25">
      <c r="A76" s="47">
        <f t="shared" si="3"/>
        <v>0.62847222222222132</v>
      </c>
      <c r="B76" s="36">
        <v>4.1666666666666666E-3</v>
      </c>
      <c r="C76" s="36">
        <f t="shared" si="1"/>
        <v>0.63263888888888797</v>
      </c>
      <c r="D76" s="35"/>
      <c r="E76" s="41">
        <v>62</v>
      </c>
      <c r="F76" s="42" t="s">
        <v>253</v>
      </c>
      <c r="G76" s="42" t="s">
        <v>254</v>
      </c>
      <c r="H76" s="42" t="s">
        <v>255</v>
      </c>
      <c r="I76" s="42" t="s">
        <v>256</v>
      </c>
      <c r="J76" s="42" t="s">
        <v>69</v>
      </c>
      <c r="K76" s="31">
        <v>1</v>
      </c>
      <c r="L76" s="31"/>
      <c r="M76" s="31"/>
      <c r="N76" s="31">
        <v>1</v>
      </c>
      <c r="O76" s="31">
        <v>1</v>
      </c>
      <c r="P76" s="28" t="s">
        <v>266</v>
      </c>
      <c r="Q76" s="28"/>
    </row>
    <row r="77" spans="1:17" x14ac:dyDescent="0.25">
      <c r="A77" s="47">
        <f t="shared" si="3"/>
        <v>0.63263888888888797</v>
      </c>
      <c r="B77" s="36">
        <v>4.1666666666666666E-3</v>
      </c>
      <c r="C77" s="36">
        <f t="shared" si="1"/>
        <v>0.63680555555555463</v>
      </c>
      <c r="D77" s="35"/>
      <c r="E77" s="41">
        <v>63</v>
      </c>
      <c r="F77" s="42" t="s">
        <v>152</v>
      </c>
      <c r="G77" s="42" t="s">
        <v>153</v>
      </c>
      <c r="H77" s="42" t="s">
        <v>154</v>
      </c>
      <c r="I77" s="42" t="s">
        <v>155</v>
      </c>
      <c r="J77" s="42" t="s">
        <v>69</v>
      </c>
      <c r="K77" s="31">
        <v>1</v>
      </c>
      <c r="L77" s="31"/>
      <c r="M77" s="31"/>
      <c r="N77" s="31">
        <v>1</v>
      </c>
      <c r="O77" s="31">
        <v>1</v>
      </c>
      <c r="P77" s="28" t="s">
        <v>266</v>
      </c>
      <c r="Q77" s="28"/>
    </row>
    <row r="78" spans="1:17" x14ac:dyDescent="0.25">
      <c r="A78" s="47">
        <f t="shared" si="3"/>
        <v>0.63680555555555463</v>
      </c>
      <c r="B78" s="36">
        <v>4.1666666666666666E-3</v>
      </c>
      <c r="C78" s="36">
        <f t="shared" ref="C78:C123" si="4">A78+B78</f>
        <v>0.64097222222222128</v>
      </c>
      <c r="D78" s="35"/>
      <c r="E78" s="41">
        <v>64</v>
      </c>
      <c r="F78" s="42" t="s">
        <v>162</v>
      </c>
      <c r="G78" s="42" t="s">
        <v>163</v>
      </c>
      <c r="H78" s="42" t="s">
        <v>144</v>
      </c>
      <c r="I78" s="42" t="s">
        <v>164</v>
      </c>
      <c r="J78" s="42" t="s">
        <v>69</v>
      </c>
      <c r="K78" s="31">
        <v>1</v>
      </c>
      <c r="L78" s="31"/>
      <c r="M78" s="31"/>
      <c r="N78" s="31">
        <v>1</v>
      </c>
      <c r="O78" s="31">
        <v>1</v>
      </c>
      <c r="P78" s="28" t="s">
        <v>266</v>
      </c>
      <c r="Q78" s="28"/>
    </row>
    <row r="79" spans="1:17" x14ac:dyDescent="0.25">
      <c r="A79" s="47">
        <f t="shared" si="3"/>
        <v>0.64097222222222128</v>
      </c>
      <c r="B79" s="36">
        <v>4.1666666666666666E-3</v>
      </c>
      <c r="C79" s="36">
        <f t="shared" si="4"/>
        <v>0.64513888888888793</v>
      </c>
      <c r="D79" s="35"/>
      <c r="E79" s="41">
        <v>65</v>
      </c>
      <c r="F79" s="42" t="s">
        <v>198</v>
      </c>
      <c r="G79" s="42" t="s">
        <v>199</v>
      </c>
      <c r="H79" s="42" t="s">
        <v>200</v>
      </c>
      <c r="I79" s="42" t="s">
        <v>201</v>
      </c>
      <c r="J79" s="42" t="s">
        <v>69</v>
      </c>
      <c r="K79" s="31">
        <v>1</v>
      </c>
      <c r="L79" s="31"/>
      <c r="M79" s="31"/>
      <c r="N79" s="31">
        <v>1</v>
      </c>
      <c r="O79" s="31">
        <v>1</v>
      </c>
      <c r="P79" s="28" t="s">
        <v>266</v>
      </c>
      <c r="Q79" s="28"/>
    </row>
    <row r="80" spans="1:17" ht="31.5" x14ac:dyDescent="0.25">
      <c r="A80" s="47"/>
      <c r="B80" s="36"/>
      <c r="C80" s="36"/>
      <c r="D80" s="35"/>
      <c r="E80" s="41" t="s">
        <v>273</v>
      </c>
      <c r="F80" s="42"/>
      <c r="G80" s="42" t="s">
        <v>274</v>
      </c>
      <c r="H80" s="42" t="s">
        <v>26</v>
      </c>
      <c r="I80" s="42" t="s">
        <v>275</v>
      </c>
      <c r="J80" s="42" t="s">
        <v>69</v>
      </c>
      <c r="K80" s="31">
        <v>1</v>
      </c>
      <c r="L80" s="31"/>
      <c r="M80" s="31"/>
      <c r="N80" s="31">
        <v>1</v>
      </c>
      <c r="O80" s="31">
        <v>1</v>
      </c>
      <c r="P80" s="28" t="s">
        <v>266</v>
      </c>
      <c r="Q80" s="28" t="s">
        <v>276</v>
      </c>
    </row>
    <row r="81" spans="1:17" x14ac:dyDescent="0.25">
      <c r="A81" s="47">
        <f>C79</f>
        <v>0.64513888888888793</v>
      </c>
      <c r="B81" s="36">
        <v>3.472222222222222E-3</v>
      </c>
      <c r="C81" s="36">
        <f t="shared" si="4"/>
        <v>0.64861111111111014</v>
      </c>
      <c r="D81" s="33">
        <f>C81</f>
        <v>0.64861111111111014</v>
      </c>
      <c r="E81" s="54" t="s">
        <v>328</v>
      </c>
      <c r="F81" s="54"/>
      <c r="G81" s="54"/>
      <c r="H81" s="35"/>
      <c r="I81" s="35"/>
      <c r="J81" s="35"/>
      <c r="K81" s="31"/>
      <c r="L81" s="31"/>
      <c r="M81" s="31"/>
      <c r="N81" s="31"/>
      <c r="O81" s="31"/>
      <c r="P81" s="28"/>
      <c r="Q81" s="28"/>
    </row>
    <row r="82" spans="1:17" x14ac:dyDescent="0.25">
      <c r="A82" s="47">
        <f t="shared" si="3"/>
        <v>0.64861111111111014</v>
      </c>
      <c r="B82" s="36">
        <v>4.1666666666666666E-3</v>
      </c>
      <c r="C82" s="36">
        <f t="shared" si="4"/>
        <v>0.65277777777777679</v>
      </c>
      <c r="D82" s="37"/>
      <c r="E82" s="41">
        <v>66</v>
      </c>
      <c r="F82" s="42" t="s">
        <v>220</v>
      </c>
      <c r="G82" s="42" t="s">
        <v>221</v>
      </c>
      <c r="H82" s="42" t="s">
        <v>144</v>
      </c>
      <c r="I82" s="42" t="s">
        <v>222</v>
      </c>
      <c r="J82" s="42" t="s">
        <v>34</v>
      </c>
      <c r="K82" s="31">
        <v>1</v>
      </c>
      <c r="L82" s="31">
        <v>1</v>
      </c>
      <c r="M82" s="31"/>
      <c r="N82" s="31">
        <v>1</v>
      </c>
      <c r="O82" s="31"/>
      <c r="P82" s="28" t="s">
        <v>267</v>
      </c>
      <c r="Q82" s="28"/>
    </row>
    <row r="83" spans="1:17" x14ac:dyDescent="0.25">
      <c r="A83" s="47">
        <f t="shared" si="3"/>
        <v>0.65277777777777679</v>
      </c>
      <c r="B83" s="36">
        <v>4.1666666666666666E-3</v>
      </c>
      <c r="C83" s="36">
        <f t="shared" si="4"/>
        <v>0.65694444444444344</v>
      </c>
      <c r="D83" s="35"/>
      <c r="E83" s="41">
        <v>67</v>
      </c>
      <c r="F83" s="42" t="s">
        <v>16</v>
      </c>
      <c r="G83" s="42" t="s">
        <v>17</v>
      </c>
      <c r="H83" s="42" t="s">
        <v>18</v>
      </c>
      <c r="I83" s="42" t="s">
        <v>19</v>
      </c>
      <c r="J83" s="42" t="s">
        <v>34</v>
      </c>
      <c r="K83" s="31">
        <v>1</v>
      </c>
      <c r="L83" s="31">
        <v>1</v>
      </c>
      <c r="M83" s="31"/>
      <c r="N83" s="31">
        <v>1</v>
      </c>
      <c r="O83" s="31"/>
      <c r="P83" s="28" t="s">
        <v>267</v>
      </c>
      <c r="Q83" s="28"/>
    </row>
    <row r="84" spans="1:17" x14ac:dyDescent="0.25">
      <c r="A84" s="47">
        <f t="shared" si="3"/>
        <v>0.65694444444444344</v>
      </c>
      <c r="B84" s="36">
        <v>4.1666666666666666E-3</v>
      </c>
      <c r="C84" s="36">
        <f t="shared" si="4"/>
        <v>0.66111111111111009</v>
      </c>
      <c r="D84" s="35"/>
      <c r="E84" s="41">
        <v>68</v>
      </c>
      <c r="F84" s="42" t="s">
        <v>218</v>
      </c>
      <c r="G84" s="42" t="s">
        <v>219</v>
      </c>
      <c r="H84" s="42" t="s">
        <v>31</v>
      </c>
      <c r="I84" s="42" t="s">
        <v>217</v>
      </c>
      <c r="J84" s="42" t="s">
        <v>34</v>
      </c>
      <c r="K84" s="31">
        <v>1</v>
      </c>
      <c r="L84" s="31">
        <v>1</v>
      </c>
      <c r="M84" s="31"/>
      <c r="N84" s="31">
        <v>1</v>
      </c>
      <c r="O84" s="31"/>
      <c r="P84" s="28" t="s">
        <v>267</v>
      </c>
      <c r="Q84" s="28"/>
    </row>
    <row r="85" spans="1:17" x14ac:dyDescent="0.25">
      <c r="A85" s="47">
        <f t="shared" si="3"/>
        <v>0.66111111111111009</v>
      </c>
      <c r="B85" s="36">
        <v>4.1666666666666666E-3</v>
      </c>
      <c r="C85" s="36">
        <f t="shared" si="4"/>
        <v>0.66527777777777675</v>
      </c>
      <c r="D85" s="35"/>
      <c r="E85" s="41">
        <v>69</v>
      </c>
      <c r="F85" s="42" t="s">
        <v>207</v>
      </c>
      <c r="G85" s="42" t="s">
        <v>208</v>
      </c>
      <c r="H85" s="42" t="s">
        <v>209</v>
      </c>
      <c r="I85" s="42" t="s">
        <v>190</v>
      </c>
      <c r="J85" s="42" t="s">
        <v>34</v>
      </c>
      <c r="K85" s="31">
        <v>1</v>
      </c>
      <c r="L85" s="31">
        <v>1</v>
      </c>
      <c r="M85" s="31"/>
      <c r="N85" s="31">
        <v>1</v>
      </c>
      <c r="O85" s="31"/>
      <c r="P85" s="28" t="s">
        <v>267</v>
      </c>
      <c r="Q85" s="28"/>
    </row>
    <row r="86" spans="1:17" x14ac:dyDescent="0.25">
      <c r="A86" s="47">
        <f t="shared" si="3"/>
        <v>0.66527777777777675</v>
      </c>
      <c r="B86" s="36">
        <v>4.1666666666666666E-3</v>
      </c>
      <c r="C86" s="36">
        <f t="shared" si="4"/>
        <v>0.6694444444444434</v>
      </c>
      <c r="D86" s="35"/>
      <c r="E86" s="41">
        <v>70</v>
      </c>
      <c r="F86" s="42" t="s">
        <v>196</v>
      </c>
      <c r="G86" s="42" t="s">
        <v>197</v>
      </c>
      <c r="H86" s="42" t="s">
        <v>26</v>
      </c>
      <c r="I86" s="42" t="s">
        <v>184</v>
      </c>
      <c r="J86" s="42" t="s">
        <v>34</v>
      </c>
      <c r="K86" s="31">
        <v>1</v>
      </c>
      <c r="L86" s="31">
        <v>1</v>
      </c>
      <c r="M86" s="31"/>
      <c r="N86" s="31">
        <v>1</v>
      </c>
      <c r="O86" s="31"/>
      <c r="P86" s="28" t="s">
        <v>267</v>
      </c>
      <c r="Q86" s="28" t="s">
        <v>271</v>
      </c>
    </row>
    <row r="87" spans="1:17" x14ac:dyDescent="0.25">
      <c r="A87" s="47">
        <f t="shared" si="3"/>
        <v>0.6694444444444434</v>
      </c>
      <c r="B87" s="36">
        <v>4.1666666666666666E-3</v>
      </c>
      <c r="C87" s="36">
        <f t="shared" si="4"/>
        <v>0.67361111111111005</v>
      </c>
      <c r="D87" s="35"/>
      <c r="E87" s="41">
        <v>71</v>
      </c>
      <c r="F87" s="42" t="s">
        <v>167</v>
      </c>
      <c r="G87" s="42" t="s">
        <v>168</v>
      </c>
      <c r="H87" s="42" t="s">
        <v>169</v>
      </c>
      <c r="I87" s="42" t="s">
        <v>170</v>
      </c>
      <c r="J87" s="42" t="s">
        <v>34</v>
      </c>
      <c r="K87" s="31">
        <v>1</v>
      </c>
      <c r="L87" s="31">
        <v>1</v>
      </c>
      <c r="M87" s="31"/>
      <c r="N87" s="31">
        <v>1</v>
      </c>
      <c r="O87" s="31"/>
      <c r="P87" s="28" t="s">
        <v>267</v>
      </c>
      <c r="Q87" s="28"/>
    </row>
    <row r="88" spans="1:17" x14ac:dyDescent="0.25">
      <c r="A88" s="47">
        <f t="shared" si="3"/>
        <v>0.67361111111111005</v>
      </c>
      <c r="B88" s="36">
        <v>4.1666666666666666E-3</v>
      </c>
      <c r="C88" s="36">
        <f t="shared" si="4"/>
        <v>0.6777777777777767</v>
      </c>
      <c r="D88" s="35"/>
      <c r="E88" s="41">
        <v>72</v>
      </c>
      <c r="F88" s="42" t="s">
        <v>120</v>
      </c>
      <c r="G88" s="42" t="s">
        <v>121</v>
      </c>
      <c r="H88" s="42" t="s">
        <v>122</v>
      </c>
      <c r="I88" s="42" t="s">
        <v>123</v>
      </c>
      <c r="J88" s="42" t="s">
        <v>34</v>
      </c>
      <c r="K88" s="31">
        <v>1</v>
      </c>
      <c r="L88" s="31">
        <v>1</v>
      </c>
      <c r="M88" s="31"/>
      <c r="N88" s="31">
        <v>1</v>
      </c>
      <c r="O88" s="31"/>
      <c r="P88" s="28" t="s">
        <v>267</v>
      </c>
      <c r="Q88" s="28"/>
    </row>
    <row r="89" spans="1:17" x14ac:dyDescent="0.25">
      <c r="A89" s="47">
        <f t="shared" si="3"/>
        <v>0.6777777777777767</v>
      </c>
      <c r="B89" s="36">
        <v>4.1666666666666666E-3</v>
      </c>
      <c r="C89" s="36">
        <f t="shared" si="4"/>
        <v>0.68194444444444335</v>
      </c>
      <c r="D89" s="35"/>
      <c r="E89" s="41">
        <v>73</v>
      </c>
      <c r="F89" s="42" t="s">
        <v>113</v>
      </c>
      <c r="G89" s="42" t="s">
        <v>114</v>
      </c>
      <c r="H89" s="42" t="s">
        <v>13</v>
      </c>
      <c r="I89" s="42" t="s">
        <v>115</v>
      </c>
      <c r="J89" s="42" t="s">
        <v>34</v>
      </c>
      <c r="K89" s="31">
        <v>1</v>
      </c>
      <c r="L89" s="31">
        <v>1</v>
      </c>
      <c r="M89" s="31"/>
      <c r="N89" s="31">
        <v>1</v>
      </c>
      <c r="O89" s="31"/>
      <c r="P89" s="28" t="s">
        <v>267</v>
      </c>
      <c r="Q89" s="28"/>
    </row>
    <row r="90" spans="1:17" x14ac:dyDescent="0.25">
      <c r="A90" s="47">
        <f t="shared" si="3"/>
        <v>0.68194444444444335</v>
      </c>
      <c r="B90" s="36">
        <v>4.1666666666666666E-3</v>
      </c>
      <c r="C90" s="36">
        <f t="shared" si="4"/>
        <v>0.68611111111111001</v>
      </c>
      <c r="D90" s="35"/>
      <c r="E90" s="41">
        <v>74</v>
      </c>
      <c r="F90" s="42" t="s">
        <v>111</v>
      </c>
      <c r="G90" s="42" t="s">
        <v>112</v>
      </c>
      <c r="H90" s="42" t="s">
        <v>31</v>
      </c>
      <c r="I90" s="42" t="s">
        <v>45</v>
      </c>
      <c r="J90" s="42" t="s">
        <v>34</v>
      </c>
      <c r="K90" s="31">
        <v>1</v>
      </c>
      <c r="L90" s="31">
        <v>1</v>
      </c>
      <c r="M90" s="31"/>
      <c r="N90" s="31">
        <v>1</v>
      </c>
      <c r="O90" s="31"/>
      <c r="P90" s="28" t="s">
        <v>267</v>
      </c>
      <c r="Q90" s="28"/>
    </row>
    <row r="91" spans="1:17" x14ac:dyDescent="0.25">
      <c r="A91" s="47">
        <f t="shared" si="3"/>
        <v>0.68611111111111001</v>
      </c>
      <c r="B91" s="36">
        <v>4.1666666666666666E-3</v>
      </c>
      <c r="C91" s="36">
        <f t="shared" si="4"/>
        <v>0.69027777777777666</v>
      </c>
      <c r="D91" s="35"/>
      <c r="E91" s="41">
        <v>75</v>
      </c>
      <c r="F91" s="42" t="s">
        <v>223</v>
      </c>
      <c r="G91" s="42" t="s">
        <v>224</v>
      </c>
      <c r="H91" s="42" t="s">
        <v>144</v>
      </c>
      <c r="I91" s="42" t="s">
        <v>222</v>
      </c>
      <c r="J91" s="42" t="s">
        <v>34</v>
      </c>
      <c r="K91" s="31">
        <v>1</v>
      </c>
      <c r="L91" s="31">
        <v>1</v>
      </c>
      <c r="M91" s="31"/>
      <c r="N91" s="31">
        <v>1</v>
      </c>
      <c r="O91" s="31"/>
      <c r="P91" s="28" t="s">
        <v>267</v>
      </c>
      <c r="Q91" s="28"/>
    </row>
    <row r="92" spans="1:17" x14ac:dyDescent="0.25">
      <c r="A92" s="47">
        <f t="shared" si="3"/>
        <v>0.69027777777777666</v>
      </c>
      <c r="B92" s="36">
        <v>4.1666666666666666E-3</v>
      </c>
      <c r="C92" s="36">
        <f t="shared" si="4"/>
        <v>0.69444444444444331</v>
      </c>
      <c r="D92" s="35"/>
      <c r="E92" s="41">
        <v>76</v>
      </c>
      <c r="F92" s="42" t="s">
        <v>88</v>
      </c>
      <c r="G92" s="42" t="s">
        <v>89</v>
      </c>
      <c r="H92" s="42" t="s">
        <v>90</v>
      </c>
      <c r="I92" s="42" t="s">
        <v>19</v>
      </c>
      <c r="J92" s="42" t="s">
        <v>34</v>
      </c>
      <c r="K92" s="31">
        <v>1</v>
      </c>
      <c r="L92" s="31">
        <v>1</v>
      </c>
      <c r="M92" s="31"/>
      <c r="N92" s="31">
        <v>1</v>
      </c>
      <c r="O92" s="31"/>
      <c r="P92" s="28" t="s">
        <v>267</v>
      </c>
      <c r="Q92" s="28"/>
    </row>
    <row r="93" spans="1:17" ht="31.5" x14ac:dyDescent="0.25">
      <c r="A93" s="47">
        <f t="shared" si="3"/>
        <v>0.69444444444444331</v>
      </c>
      <c r="B93" s="36">
        <v>4.1666666666666666E-3</v>
      </c>
      <c r="C93" s="36">
        <f t="shared" si="4"/>
        <v>0.69861111111110996</v>
      </c>
      <c r="D93" s="35"/>
      <c r="E93" s="41">
        <v>77</v>
      </c>
      <c r="F93" s="42" t="s">
        <v>257</v>
      </c>
      <c r="G93" s="42" t="s">
        <v>258</v>
      </c>
      <c r="H93" s="42" t="s">
        <v>259</v>
      </c>
      <c r="I93" s="42" t="s">
        <v>260</v>
      </c>
      <c r="J93" s="42" t="s">
        <v>34</v>
      </c>
      <c r="K93" s="31">
        <v>1</v>
      </c>
      <c r="L93" s="31">
        <v>1</v>
      </c>
      <c r="M93" s="31"/>
      <c r="N93" s="31">
        <v>1</v>
      </c>
      <c r="O93" s="31"/>
      <c r="P93" s="28" t="s">
        <v>267</v>
      </c>
      <c r="Q93" s="28"/>
    </row>
    <row r="94" spans="1:17" x14ac:dyDescent="0.25">
      <c r="A94" s="47"/>
      <c r="B94" s="36"/>
      <c r="C94" s="36"/>
      <c r="D94" s="35"/>
      <c r="E94" s="38">
        <v>32</v>
      </c>
      <c r="F94" s="28" t="s">
        <v>54</v>
      </c>
      <c r="G94" s="35" t="s">
        <v>55</v>
      </c>
      <c r="H94" s="35" t="s">
        <v>26</v>
      </c>
      <c r="I94" s="35" t="s">
        <v>27</v>
      </c>
      <c r="J94" s="35" t="s">
        <v>33</v>
      </c>
      <c r="K94" s="31">
        <v>1</v>
      </c>
      <c r="L94" s="31">
        <v>1</v>
      </c>
      <c r="M94" s="31">
        <v>1</v>
      </c>
      <c r="N94" s="31"/>
      <c r="O94" s="31"/>
      <c r="P94" s="28" t="s">
        <v>242</v>
      </c>
      <c r="Q94" s="39" t="s">
        <v>331</v>
      </c>
    </row>
    <row r="95" spans="1:17" x14ac:dyDescent="0.25">
      <c r="A95" s="47">
        <f>C93</f>
        <v>0.69861111111110996</v>
      </c>
      <c r="B95" s="36">
        <v>3.472222222222222E-3</v>
      </c>
      <c r="C95" s="36">
        <f t="shared" si="4"/>
        <v>0.70208333333333217</v>
      </c>
      <c r="D95" s="37">
        <f>C95</f>
        <v>0.70208333333333217</v>
      </c>
      <c r="E95" s="54" t="s">
        <v>329</v>
      </c>
      <c r="F95" s="54"/>
      <c r="G95" s="54"/>
      <c r="H95" s="35"/>
      <c r="I95" s="35"/>
      <c r="J95" s="35"/>
      <c r="K95" s="31">
        <v>1</v>
      </c>
      <c r="L95" s="31">
        <v>1</v>
      </c>
      <c r="M95" s="31"/>
      <c r="N95" s="31">
        <v>1</v>
      </c>
      <c r="O95" s="31"/>
      <c r="P95" s="28" t="s">
        <v>267</v>
      </c>
      <c r="Q95" s="28"/>
    </row>
    <row r="96" spans="1:17" x14ac:dyDescent="0.25">
      <c r="A96" s="47">
        <f t="shared" si="3"/>
        <v>0.70208333333333217</v>
      </c>
      <c r="B96" s="36">
        <v>3.472222222222222E-3</v>
      </c>
      <c r="C96" s="36">
        <f t="shared" si="4"/>
        <v>0.70555555555555438</v>
      </c>
      <c r="D96" s="43"/>
      <c r="E96" s="41">
        <v>78</v>
      </c>
      <c r="F96" s="42" t="s">
        <v>77</v>
      </c>
      <c r="G96" s="42" t="s">
        <v>78</v>
      </c>
      <c r="H96" s="42" t="s">
        <v>79</v>
      </c>
      <c r="I96" s="42" t="s">
        <v>80</v>
      </c>
      <c r="J96" s="42" t="s">
        <v>81</v>
      </c>
      <c r="K96" s="31">
        <v>1</v>
      </c>
      <c r="L96" s="31">
        <v>1</v>
      </c>
      <c r="M96" s="31"/>
      <c r="N96" s="31">
        <v>1</v>
      </c>
      <c r="O96" s="31"/>
      <c r="P96" s="28" t="s">
        <v>267</v>
      </c>
      <c r="Q96" s="28"/>
    </row>
    <row r="97" spans="1:17" x14ac:dyDescent="0.25">
      <c r="A97" s="47">
        <f t="shared" si="3"/>
        <v>0.70555555555555438</v>
      </c>
      <c r="B97" s="36">
        <v>6.9444444444444441E-3</v>
      </c>
      <c r="C97" s="36">
        <f t="shared" si="4"/>
        <v>0.7124999999999988</v>
      </c>
      <c r="D97" s="43">
        <f>C97</f>
        <v>0.7124999999999988</v>
      </c>
      <c r="E97" s="53" t="s">
        <v>261</v>
      </c>
      <c r="F97" s="53"/>
      <c r="G97" s="53"/>
      <c r="H97" s="29"/>
      <c r="I97" s="29"/>
      <c r="J97" s="29"/>
      <c r="K97" s="44"/>
      <c r="L97" s="44"/>
      <c r="M97" s="44"/>
      <c r="N97" s="44"/>
      <c r="O97" s="44"/>
      <c r="P97" s="28"/>
      <c r="Q97" s="28"/>
    </row>
    <row r="98" spans="1:17" x14ac:dyDescent="0.25">
      <c r="A98" s="47"/>
      <c r="B98" s="36"/>
      <c r="C98" s="36"/>
      <c r="D98" s="35"/>
      <c r="E98" s="38">
        <v>11</v>
      </c>
      <c r="F98" s="28" t="s">
        <v>65</v>
      </c>
      <c r="G98" s="35" t="s">
        <v>66</v>
      </c>
      <c r="H98" s="35" t="s">
        <v>67</v>
      </c>
      <c r="I98" s="35" t="s">
        <v>68</v>
      </c>
      <c r="J98" s="35" t="s">
        <v>20</v>
      </c>
      <c r="K98" s="31"/>
      <c r="L98" s="31"/>
      <c r="M98" s="31"/>
      <c r="N98" s="31">
        <v>1</v>
      </c>
      <c r="O98" s="31"/>
      <c r="P98" s="28"/>
      <c r="Q98" s="39" t="s">
        <v>270</v>
      </c>
    </row>
    <row r="99" spans="1:17" x14ac:dyDescent="0.25">
      <c r="A99" s="47"/>
      <c r="B99" s="36"/>
      <c r="C99" s="36"/>
      <c r="D99" s="35"/>
      <c r="E99" s="38">
        <v>13</v>
      </c>
      <c r="F99" s="28" t="s">
        <v>215</v>
      </c>
      <c r="G99" s="35" t="s">
        <v>216</v>
      </c>
      <c r="H99" s="35" t="s">
        <v>26</v>
      </c>
      <c r="I99" s="35" t="s">
        <v>217</v>
      </c>
      <c r="J99" s="35" t="s">
        <v>20</v>
      </c>
      <c r="K99" s="31"/>
      <c r="L99" s="31"/>
      <c r="M99" s="31"/>
      <c r="N99" s="31">
        <v>1</v>
      </c>
      <c r="O99" s="31"/>
      <c r="P99" s="28"/>
      <c r="Q99" s="39" t="s">
        <v>270</v>
      </c>
    </row>
    <row r="100" spans="1:17" x14ac:dyDescent="0.25">
      <c r="A100" s="47">
        <f>C97</f>
        <v>0.7124999999999988</v>
      </c>
      <c r="B100" s="36">
        <v>3.472222222222222E-3</v>
      </c>
      <c r="C100" s="36">
        <f t="shared" si="4"/>
        <v>0.71597222222222101</v>
      </c>
      <c r="D100" s="33">
        <f>C100</f>
        <v>0.71597222222222101</v>
      </c>
      <c r="E100" s="54" t="s">
        <v>330</v>
      </c>
      <c r="F100" s="54"/>
      <c r="G100" s="54"/>
      <c r="H100" s="54"/>
      <c r="I100" s="54"/>
      <c r="J100" s="54"/>
      <c r="K100" s="44"/>
      <c r="L100" s="44"/>
      <c r="M100" s="44"/>
      <c r="N100" s="44"/>
      <c r="O100" s="44"/>
      <c r="P100" s="28"/>
      <c r="Q100" s="28"/>
    </row>
    <row r="101" spans="1:17" x14ac:dyDescent="0.25">
      <c r="A101" s="47">
        <f t="shared" si="3"/>
        <v>0.71597222222222101</v>
      </c>
      <c r="B101" s="36">
        <v>2.0833333333333333E-3</v>
      </c>
      <c r="C101" s="36">
        <f t="shared" si="4"/>
        <v>0.71805555555555434</v>
      </c>
      <c r="D101" s="35"/>
      <c r="E101" s="41">
        <v>79</v>
      </c>
      <c r="F101" s="42" t="s">
        <v>29</v>
      </c>
      <c r="G101" s="42" t="s">
        <v>30</v>
      </c>
      <c r="H101" s="42" t="s">
        <v>31</v>
      </c>
      <c r="I101" s="42" t="s">
        <v>32</v>
      </c>
      <c r="J101" s="42" t="s">
        <v>9</v>
      </c>
      <c r="K101" s="31">
        <v>1</v>
      </c>
      <c r="L101" s="31"/>
      <c r="M101" s="31"/>
      <c r="N101" s="31"/>
      <c r="O101" s="31"/>
      <c r="P101" s="28"/>
      <c r="Q101" s="28"/>
    </row>
    <row r="102" spans="1:17" x14ac:dyDescent="0.25">
      <c r="A102" s="47">
        <f t="shared" si="3"/>
        <v>0.71805555555555434</v>
      </c>
      <c r="B102" s="36">
        <v>2.0833333333333333E-3</v>
      </c>
      <c r="C102" s="36">
        <f t="shared" si="4"/>
        <v>0.72013888888888766</v>
      </c>
      <c r="D102" s="35"/>
      <c r="E102" s="41">
        <v>80</v>
      </c>
      <c r="F102" s="42" t="s">
        <v>185</v>
      </c>
      <c r="G102" s="42" t="s">
        <v>186</v>
      </c>
      <c r="H102" s="42" t="s">
        <v>26</v>
      </c>
      <c r="I102" s="42" t="s">
        <v>187</v>
      </c>
      <c r="J102" s="42" t="s">
        <v>9</v>
      </c>
      <c r="K102" s="31">
        <v>1</v>
      </c>
      <c r="L102" s="31"/>
      <c r="M102" s="31"/>
      <c r="N102" s="31"/>
      <c r="O102" s="31"/>
      <c r="P102" s="28"/>
      <c r="Q102" s="28"/>
    </row>
    <row r="103" spans="1:17" x14ac:dyDescent="0.25">
      <c r="A103" s="47">
        <f t="shared" si="3"/>
        <v>0.72013888888888766</v>
      </c>
      <c r="B103" s="36">
        <v>2.0833333333333333E-3</v>
      </c>
      <c r="C103" s="36">
        <f t="shared" si="4"/>
        <v>0.72222222222222099</v>
      </c>
      <c r="D103" s="35"/>
      <c r="E103" s="41">
        <v>81</v>
      </c>
      <c r="F103" s="42" t="s">
        <v>50</v>
      </c>
      <c r="G103" s="42" t="s">
        <v>51</v>
      </c>
      <c r="H103" s="42" t="s">
        <v>52</v>
      </c>
      <c r="I103" s="42" t="s">
        <v>53</v>
      </c>
      <c r="J103" s="42" t="s">
        <v>9</v>
      </c>
      <c r="K103" s="31">
        <v>1</v>
      </c>
      <c r="L103" s="31"/>
      <c r="M103" s="31"/>
      <c r="N103" s="31"/>
      <c r="O103" s="31"/>
      <c r="P103" s="28"/>
      <c r="Q103" s="28"/>
    </row>
    <row r="104" spans="1:17" x14ac:dyDescent="0.25">
      <c r="A104" s="47">
        <f t="shared" si="3"/>
        <v>0.72222222222222099</v>
      </c>
      <c r="B104" s="36">
        <v>2.0833333333333333E-3</v>
      </c>
      <c r="C104" s="36">
        <f t="shared" si="4"/>
        <v>0.72430555555555431</v>
      </c>
      <c r="D104" s="35"/>
      <c r="E104" s="41">
        <v>82</v>
      </c>
      <c r="F104" s="42" t="s">
        <v>116</v>
      </c>
      <c r="G104" s="42" t="s">
        <v>117</v>
      </c>
      <c r="H104" s="42" t="s">
        <v>118</v>
      </c>
      <c r="I104" s="42" t="s">
        <v>119</v>
      </c>
      <c r="J104" s="42" t="s">
        <v>9</v>
      </c>
      <c r="K104" s="31">
        <v>1</v>
      </c>
      <c r="L104" s="31"/>
      <c r="M104" s="31"/>
      <c r="N104" s="31"/>
      <c r="O104" s="31"/>
      <c r="P104" s="28"/>
      <c r="Q104" s="28"/>
    </row>
    <row r="105" spans="1:17" x14ac:dyDescent="0.25">
      <c r="A105" s="47">
        <f t="shared" si="3"/>
        <v>0.72430555555555431</v>
      </c>
      <c r="B105" s="36">
        <v>2.0833333333333333E-3</v>
      </c>
      <c r="C105" s="36">
        <f t="shared" si="4"/>
        <v>0.72638888888888764</v>
      </c>
      <c r="D105" s="35"/>
      <c r="E105" s="41">
        <v>83</v>
      </c>
      <c r="F105" s="42" t="s">
        <v>127</v>
      </c>
      <c r="G105" s="42" t="s">
        <v>128</v>
      </c>
      <c r="H105" s="42" t="s">
        <v>44</v>
      </c>
      <c r="I105" s="42" t="s">
        <v>129</v>
      </c>
      <c r="J105" s="42" t="s">
        <v>9</v>
      </c>
      <c r="K105" s="31">
        <v>1</v>
      </c>
      <c r="L105" s="31"/>
      <c r="M105" s="31"/>
      <c r="N105" s="31"/>
      <c r="O105" s="31"/>
      <c r="P105" s="28"/>
      <c r="Q105" s="28"/>
    </row>
    <row r="106" spans="1:17" x14ac:dyDescent="0.25">
      <c r="A106" s="47">
        <f t="shared" si="3"/>
        <v>0.72638888888888764</v>
      </c>
      <c r="B106" s="36">
        <v>2.0833333333333333E-3</v>
      </c>
      <c r="C106" s="36">
        <f t="shared" si="4"/>
        <v>0.72847222222222097</v>
      </c>
      <c r="D106" s="35"/>
      <c r="E106" s="41">
        <v>84</v>
      </c>
      <c r="F106" s="42" t="s">
        <v>42</v>
      </c>
      <c r="G106" s="42" t="s">
        <v>43</v>
      </c>
      <c r="H106" s="42" t="s">
        <v>44</v>
      </c>
      <c r="I106" s="42" t="s">
        <v>45</v>
      </c>
      <c r="J106" s="42" t="s">
        <v>9</v>
      </c>
      <c r="K106" s="31">
        <v>1</v>
      </c>
      <c r="L106" s="31"/>
      <c r="M106" s="31"/>
      <c r="N106" s="31"/>
      <c r="O106" s="31"/>
      <c r="P106" s="28"/>
      <c r="Q106" s="28"/>
    </row>
    <row r="107" spans="1:17" x14ac:dyDescent="0.25">
      <c r="A107" s="47">
        <f t="shared" si="3"/>
        <v>0.72847222222222097</v>
      </c>
      <c r="B107" s="36">
        <v>2.0833333333333333E-3</v>
      </c>
      <c r="C107" s="36">
        <f t="shared" si="4"/>
        <v>0.73055555555555429</v>
      </c>
      <c r="D107" s="35"/>
      <c r="E107" s="41">
        <v>85</v>
      </c>
      <c r="F107" s="42" t="s">
        <v>167</v>
      </c>
      <c r="G107" s="42" t="s">
        <v>168</v>
      </c>
      <c r="H107" s="42" t="s">
        <v>169</v>
      </c>
      <c r="I107" s="42" t="s">
        <v>170</v>
      </c>
      <c r="J107" s="42" t="s">
        <v>9</v>
      </c>
      <c r="K107" s="31">
        <v>1</v>
      </c>
      <c r="L107" s="31"/>
      <c r="M107" s="31"/>
      <c r="N107" s="31"/>
      <c r="O107" s="31"/>
      <c r="P107" s="28"/>
      <c r="Q107" s="28"/>
    </row>
    <row r="108" spans="1:17" x14ac:dyDescent="0.25">
      <c r="A108" s="47">
        <f t="shared" si="3"/>
        <v>0.73055555555555429</v>
      </c>
      <c r="B108" s="36">
        <v>2.0833333333333333E-3</v>
      </c>
      <c r="C108" s="36">
        <f t="shared" si="4"/>
        <v>0.73263888888888762</v>
      </c>
      <c r="D108" s="35"/>
      <c r="E108" s="41">
        <v>86</v>
      </c>
      <c r="F108" s="42" t="s">
        <v>165</v>
      </c>
      <c r="G108" s="42" t="s">
        <v>166</v>
      </c>
      <c r="H108" s="42" t="s">
        <v>26</v>
      </c>
      <c r="I108" s="42" t="s">
        <v>161</v>
      </c>
      <c r="J108" s="42" t="s">
        <v>9</v>
      </c>
      <c r="K108" s="31"/>
      <c r="L108" s="31"/>
      <c r="M108" s="31">
        <v>1</v>
      </c>
      <c r="N108" s="31"/>
      <c r="O108" s="31"/>
      <c r="P108" s="28"/>
      <c r="Q108" s="28"/>
    </row>
    <row r="109" spans="1:17" x14ac:dyDescent="0.25">
      <c r="A109" s="47">
        <f t="shared" si="3"/>
        <v>0.73263888888888762</v>
      </c>
      <c r="B109" s="36">
        <v>2.0833333333333333E-3</v>
      </c>
      <c r="C109" s="36">
        <f t="shared" si="4"/>
        <v>0.73472222222222094</v>
      </c>
      <c r="D109" s="35"/>
      <c r="E109" s="41">
        <v>87</v>
      </c>
      <c r="F109" s="42" t="s">
        <v>74</v>
      </c>
      <c r="G109" s="42" t="s">
        <v>75</v>
      </c>
      <c r="H109" s="42" t="s">
        <v>52</v>
      </c>
      <c r="I109" s="42" t="s">
        <v>76</v>
      </c>
      <c r="J109" s="42" t="s">
        <v>9</v>
      </c>
      <c r="K109" s="31"/>
      <c r="L109" s="31"/>
      <c r="M109" s="31">
        <v>1</v>
      </c>
      <c r="N109" s="31"/>
      <c r="O109" s="31"/>
      <c r="P109" s="28"/>
      <c r="Q109" s="28"/>
    </row>
    <row r="110" spans="1:17" x14ac:dyDescent="0.25">
      <c r="A110" s="47">
        <f t="shared" si="3"/>
        <v>0.73472222222222094</v>
      </c>
      <c r="B110" s="36">
        <v>2.0833333333333333E-3</v>
      </c>
      <c r="C110" s="36">
        <f t="shared" si="4"/>
        <v>0.73680555555555427</v>
      </c>
      <c r="D110" s="35"/>
      <c r="E110" s="41">
        <v>88</v>
      </c>
      <c r="F110" s="42" t="s">
        <v>97</v>
      </c>
      <c r="G110" s="42" t="s">
        <v>98</v>
      </c>
      <c r="H110" s="42" t="s">
        <v>26</v>
      </c>
      <c r="I110" s="42" t="s">
        <v>99</v>
      </c>
      <c r="J110" s="42" t="s">
        <v>9</v>
      </c>
      <c r="K110" s="31"/>
      <c r="L110" s="31"/>
      <c r="M110" s="31">
        <v>1</v>
      </c>
      <c r="N110" s="31"/>
      <c r="O110" s="31"/>
      <c r="P110" s="28"/>
      <c r="Q110" s="28"/>
    </row>
    <row r="111" spans="1:17" x14ac:dyDescent="0.25">
      <c r="A111" s="47">
        <f t="shared" si="3"/>
        <v>0.73680555555555427</v>
      </c>
      <c r="B111" s="36">
        <v>2.0833333333333333E-3</v>
      </c>
      <c r="C111" s="36">
        <f t="shared" si="4"/>
        <v>0.7388888888888876</v>
      </c>
      <c r="D111" s="35"/>
      <c r="E111" s="41">
        <v>89</v>
      </c>
      <c r="F111" s="42" t="s">
        <v>152</v>
      </c>
      <c r="G111" s="42" t="s">
        <v>153</v>
      </c>
      <c r="H111" s="42" t="s">
        <v>154</v>
      </c>
      <c r="I111" s="42" t="s">
        <v>155</v>
      </c>
      <c r="J111" s="42" t="s">
        <v>9</v>
      </c>
      <c r="K111" s="31"/>
      <c r="L111" s="31"/>
      <c r="M111" s="31">
        <v>1</v>
      </c>
      <c r="N111" s="31"/>
      <c r="O111" s="31"/>
      <c r="P111" s="28"/>
      <c r="Q111" s="28"/>
    </row>
    <row r="112" spans="1:17" x14ac:dyDescent="0.25">
      <c r="A112" s="47">
        <f t="shared" si="3"/>
        <v>0.7388888888888876</v>
      </c>
      <c r="B112" s="36">
        <v>2.0833333333333333E-3</v>
      </c>
      <c r="C112" s="36">
        <f t="shared" si="4"/>
        <v>0.74097222222222092</v>
      </c>
      <c r="D112" s="35"/>
      <c r="E112" s="41">
        <v>90</v>
      </c>
      <c r="F112" s="42" t="s">
        <v>133</v>
      </c>
      <c r="G112" s="42" t="s">
        <v>134</v>
      </c>
      <c r="H112" s="42" t="s">
        <v>135</v>
      </c>
      <c r="I112" s="42" t="s">
        <v>136</v>
      </c>
      <c r="J112" s="42" t="s">
        <v>9</v>
      </c>
      <c r="K112" s="31"/>
      <c r="L112" s="31"/>
      <c r="M112" s="31">
        <v>1</v>
      </c>
      <c r="N112" s="31"/>
      <c r="O112" s="31"/>
      <c r="P112" s="28"/>
      <c r="Q112" s="28"/>
    </row>
    <row r="113" spans="1:17" x14ac:dyDescent="0.25">
      <c r="A113" s="47">
        <f t="shared" si="3"/>
        <v>0.74097222222222092</v>
      </c>
      <c r="B113" s="36">
        <v>2.0833333333333333E-3</v>
      </c>
      <c r="C113" s="36">
        <f t="shared" si="4"/>
        <v>0.74305555555555425</v>
      </c>
      <c r="D113" s="35"/>
      <c r="E113" s="41">
        <v>91</v>
      </c>
      <c r="F113" s="42" t="s">
        <v>207</v>
      </c>
      <c r="G113" s="42" t="s">
        <v>208</v>
      </c>
      <c r="H113" s="42" t="s">
        <v>209</v>
      </c>
      <c r="I113" s="42" t="s">
        <v>190</v>
      </c>
      <c r="J113" s="42" t="s">
        <v>9</v>
      </c>
      <c r="K113" s="31"/>
      <c r="L113" s="31"/>
      <c r="M113" s="31">
        <v>1</v>
      </c>
      <c r="N113" s="31"/>
      <c r="O113" s="31"/>
      <c r="P113" s="28"/>
      <c r="Q113" s="28"/>
    </row>
    <row r="114" spans="1:17" x14ac:dyDescent="0.25">
      <c r="A114" s="47">
        <f t="shared" si="3"/>
        <v>0.74305555555555425</v>
      </c>
      <c r="B114" s="36">
        <v>2.0833333333333333E-3</v>
      </c>
      <c r="C114" s="36">
        <f t="shared" si="4"/>
        <v>0.74513888888888757</v>
      </c>
      <c r="D114" s="35"/>
      <c r="E114" s="41">
        <v>92</v>
      </c>
      <c r="F114" s="42" t="s">
        <v>210</v>
      </c>
      <c r="G114" s="42" t="s">
        <v>211</v>
      </c>
      <c r="H114" s="42" t="s">
        <v>31</v>
      </c>
      <c r="I114" s="42" t="s">
        <v>212</v>
      </c>
      <c r="J114" s="42" t="s">
        <v>9</v>
      </c>
      <c r="K114" s="31"/>
      <c r="L114" s="31"/>
      <c r="M114" s="31">
        <v>1</v>
      </c>
      <c r="N114" s="31"/>
      <c r="O114" s="31"/>
      <c r="P114" s="28"/>
      <c r="Q114" s="28"/>
    </row>
    <row r="115" spans="1:17" x14ac:dyDescent="0.25">
      <c r="A115" s="47">
        <f t="shared" si="3"/>
        <v>0.74513888888888757</v>
      </c>
      <c r="B115" s="36">
        <v>2.0833333333333333E-3</v>
      </c>
      <c r="C115" s="36">
        <f t="shared" si="4"/>
        <v>0.7472222222222209</v>
      </c>
      <c r="D115" s="35"/>
      <c r="E115" s="41">
        <v>93</v>
      </c>
      <c r="F115" s="42" t="s">
        <v>5</v>
      </c>
      <c r="G115" s="42" t="s">
        <v>6</v>
      </c>
      <c r="H115" s="42" t="s">
        <v>7</v>
      </c>
      <c r="I115" s="42" t="s">
        <v>8</v>
      </c>
      <c r="J115" s="42" t="s">
        <v>9</v>
      </c>
      <c r="K115" s="31"/>
      <c r="L115" s="31"/>
      <c r="M115" s="31">
        <v>1</v>
      </c>
      <c r="N115" s="31"/>
      <c r="O115" s="31"/>
      <c r="P115" s="28"/>
      <c r="Q115" s="28"/>
    </row>
    <row r="116" spans="1:17" x14ac:dyDescent="0.25">
      <c r="A116" s="47">
        <f t="shared" si="3"/>
        <v>0.7472222222222209</v>
      </c>
      <c r="B116" s="36">
        <v>2.0833333333333333E-3</v>
      </c>
      <c r="C116" s="36">
        <f t="shared" si="4"/>
        <v>0.74930555555555423</v>
      </c>
      <c r="D116" s="35"/>
      <c r="E116" s="41">
        <v>94</v>
      </c>
      <c r="F116" s="42" t="s">
        <v>24</v>
      </c>
      <c r="G116" s="42" t="s">
        <v>25</v>
      </c>
      <c r="H116" s="42" t="s">
        <v>26</v>
      </c>
      <c r="I116" s="42" t="s">
        <v>27</v>
      </c>
      <c r="J116" s="42" t="s">
        <v>9</v>
      </c>
      <c r="K116" s="31"/>
      <c r="L116" s="31"/>
      <c r="M116" s="31"/>
      <c r="N116" s="31"/>
      <c r="O116" s="31">
        <v>1</v>
      </c>
      <c r="P116" s="28"/>
      <c r="Q116" s="28"/>
    </row>
    <row r="117" spans="1:17" x14ac:dyDescent="0.25">
      <c r="A117" s="47">
        <f t="shared" si="3"/>
        <v>0.74930555555555423</v>
      </c>
      <c r="B117" s="36">
        <v>2.0833333333333333E-3</v>
      </c>
      <c r="C117" s="36">
        <f t="shared" si="4"/>
        <v>0.75138888888888755</v>
      </c>
      <c r="D117" s="35"/>
      <c r="E117" s="41">
        <v>95</v>
      </c>
      <c r="F117" s="42" t="s">
        <v>191</v>
      </c>
      <c r="G117" s="42" t="s">
        <v>192</v>
      </c>
      <c r="H117" s="42" t="s">
        <v>26</v>
      </c>
      <c r="I117" s="42" t="s">
        <v>187</v>
      </c>
      <c r="J117" s="42" t="s">
        <v>9</v>
      </c>
      <c r="K117" s="31"/>
      <c r="L117" s="31"/>
      <c r="M117" s="31"/>
      <c r="N117" s="31"/>
      <c r="O117" s="31">
        <v>1</v>
      </c>
      <c r="P117" s="28"/>
      <c r="Q117" s="28"/>
    </row>
    <row r="118" spans="1:17" x14ac:dyDescent="0.25">
      <c r="A118" s="47">
        <f t="shared" si="3"/>
        <v>0.75138888888888755</v>
      </c>
      <c r="B118" s="36">
        <v>2.0833333333333333E-3</v>
      </c>
      <c r="C118" s="36">
        <f t="shared" si="4"/>
        <v>0.75347222222222088</v>
      </c>
      <c r="D118" s="35"/>
      <c r="E118" s="41">
        <v>96</v>
      </c>
      <c r="F118" s="42" t="s">
        <v>63</v>
      </c>
      <c r="G118" s="42" t="s">
        <v>64</v>
      </c>
      <c r="H118" s="42" t="s">
        <v>52</v>
      </c>
      <c r="I118" s="42" t="s">
        <v>53</v>
      </c>
      <c r="J118" s="42" t="s">
        <v>9</v>
      </c>
      <c r="K118" s="31"/>
      <c r="L118" s="31"/>
      <c r="M118" s="31"/>
      <c r="N118" s="31"/>
      <c r="O118" s="31">
        <v>1</v>
      </c>
      <c r="P118" s="28"/>
      <c r="Q118" s="28"/>
    </row>
    <row r="119" spans="1:17" x14ac:dyDescent="0.25">
      <c r="A119" s="47">
        <f t="shared" si="3"/>
        <v>0.75347222222222088</v>
      </c>
      <c r="B119" s="36">
        <v>2.0833333333333333E-3</v>
      </c>
      <c r="C119" s="36">
        <f t="shared" si="4"/>
        <v>0.7555555555555542</v>
      </c>
      <c r="D119" s="35"/>
      <c r="E119" s="41">
        <v>97</v>
      </c>
      <c r="F119" s="42" t="s">
        <v>130</v>
      </c>
      <c r="G119" s="42" t="s">
        <v>131</v>
      </c>
      <c r="H119" s="42" t="s">
        <v>132</v>
      </c>
      <c r="I119" s="42" t="s">
        <v>119</v>
      </c>
      <c r="J119" s="42" t="s">
        <v>9</v>
      </c>
      <c r="K119" s="31"/>
      <c r="L119" s="31"/>
      <c r="M119" s="31"/>
      <c r="N119" s="31"/>
      <c r="O119" s="31">
        <v>1</v>
      </c>
      <c r="P119" s="28"/>
      <c r="Q119" s="28"/>
    </row>
    <row r="120" spans="1:17" x14ac:dyDescent="0.25">
      <c r="A120" s="47">
        <f t="shared" si="3"/>
        <v>0.7555555555555542</v>
      </c>
      <c r="B120" s="36">
        <v>2.0833333333333333E-3</v>
      </c>
      <c r="C120" s="36">
        <f t="shared" si="4"/>
        <v>0.75763888888888753</v>
      </c>
      <c r="D120" s="35"/>
      <c r="E120" s="41">
        <v>98</v>
      </c>
      <c r="F120" s="42" t="s">
        <v>140</v>
      </c>
      <c r="G120" s="42" t="s">
        <v>141</v>
      </c>
      <c r="H120" s="42" t="s">
        <v>44</v>
      </c>
      <c r="I120" s="42" t="s">
        <v>129</v>
      </c>
      <c r="J120" s="42" t="s">
        <v>9</v>
      </c>
      <c r="K120" s="31"/>
      <c r="L120" s="31"/>
      <c r="M120" s="31"/>
      <c r="N120" s="31"/>
      <c r="O120" s="31">
        <v>1</v>
      </c>
      <c r="P120" s="28"/>
      <c r="Q120" s="28"/>
    </row>
    <row r="121" spans="1:17" x14ac:dyDescent="0.25">
      <c r="A121" s="47">
        <f t="shared" si="3"/>
        <v>0.75763888888888753</v>
      </c>
      <c r="B121" s="36">
        <v>2.0833333333333333E-3</v>
      </c>
      <c r="C121" s="36">
        <f t="shared" si="4"/>
        <v>0.75972222222222086</v>
      </c>
      <c r="D121" s="35"/>
      <c r="E121" s="41">
        <v>99</v>
      </c>
      <c r="F121" s="42" t="s">
        <v>111</v>
      </c>
      <c r="G121" s="42" t="s">
        <v>112</v>
      </c>
      <c r="H121" s="42" t="s">
        <v>31</v>
      </c>
      <c r="I121" s="42" t="s">
        <v>45</v>
      </c>
      <c r="J121" s="42" t="s">
        <v>9</v>
      </c>
      <c r="K121" s="31"/>
      <c r="L121" s="31"/>
      <c r="M121" s="31"/>
      <c r="N121" s="31"/>
      <c r="O121" s="31">
        <v>1</v>
      </c>
      <c r="P121" s="28"/>
      <c r="Q121" s="28"/>
    </row>
    <row r="122" spans="1:17" x14ac:dyDescent="0.25">
      <c r="A122" s="47">
        <f t="shared" si="3"/>
        <v>0.75972222222222086</v>
      </c>
      <c r="B122" s="36">
        <v>2.0833333333333333E-3</v>
      </c>
      <c r="C122" s="36">
        <f t="shared" si="4"/>
        <v>0.76180555555555418</v>
      </c>
      <c r="D122" s="35"/>
      <c r="E122" s="41">
        <v>100</v>
      </c>
      <c r="F122" s="42" t="s">
        <v>171</v>
      </c>
      <c r="G122" s="42" t="s">
        <v>172</v>
      </c>
      <c r="H122" s="42" t="s">
        <v>173</v>
      </c>
      <c r="I122" s="42" t="s">
        <v>170</v>
      </c>
      <c r="J122" s="42" t="s">
        <v>9</v>
      </c>
      <c r="K122" s="31"/>
      <c r="L122" s="31"/>
      <c r="M122" s="31"/>
      <c r="N122" s="31"/>
      <c r="O122" s="31">
        <v>1</v>
      </c>
      <c r="P122" s="28"/>
      <c r="Q122" s="28"/>
    </row>
    <row r="123" spans="1:17" ht="31.5" x14ac:dyDescent="0.25">
      <c r="A123" s="47">
        <f t="shared" si="3"/>
        <v>0.76180555555555418</v>
      </c>
      <c r="B123" s="36">
        <v>2.0833333333333333E-3</v>
      </c>
      <c r="C123" s="36">
        <f t="shared" si="4"/>
        <v>0.76388888888888751</v>
      </c>
      <c r="D123" s="35"/>
      <c r="E123" s="41">
        <v>101</v>
      </c>
      <c r="F123" s="42" t="s">
        <v>257</v>
      </c>
      <c r="G123" s="42" t="s">
        <v>258</v>
      </c>
      <c r="H123" s="42" t="s">
        <v>259</v>
      </c>
      <c r="I123" s="42" t="s">
        <v>260</v>
      </c>
      <c r="J123" s="42" t="s">
        <v>9</v>
      </c>
      <c r="K123" s="31"/>
      <c r="L123" s="31"/>
      <c r="M123" s="31"/>
      <c r="N123" s="31"/>
      <c r="O123" s="31">
        <v>1</v>
      </c>
      <c r="P123" s="28"/>
      <c r="Q123" s="28"/>
    </row>
    <row r="124" spans="1:17" x14ac:dyDescent="0.25">
      <c r="A124" s="46"/>
      <c r="B124" s="28"/>
      <c r="C124" s="28"/>
      <c r="D124" s="43">
        <v>0.75</v>
      </c>
      <c r="E124" s="53" t="s">
        <v>262</v>
      </c>
      <c r="F124" s="53"/>
      <c r="G124" s="53"/>
      <c r="H124" s="53"/>
      <c r="I124" s="28"/>
      <c r="J124" s="28"/>
      <c r="K124" s="31"/>
      <c r="L124" s="31"/>
      <c r="M124" s="31"/>
      <c r="N124" s="31"/>
      <c r="O124" s="31"/>
      <c r="P124" s="28"/>
      <c r="Q124" s="28"/>
    </row>
  </sheetData>
  <autoFilter ref="D1:O124">
    <sortState ref="D2:O123">
      <sortCondition ref="E5:E123"/>
      <sortCondition ref="J5:J123"/>
    </sortState>
  </autoFilter>
  <sortState ref="E66:O73">
    <sortCondition ref="E66:E73"/>
  </sortState>
  <mergeCells count="15">
    <mergeCell ref="E49:H49"/>
    <mergeCell ref="E60:G60"/>
    <mergeCell ref="E65:H65"/>
    <mergeCell ref="E4:J4"/>
    <mergeCell ref="E24:H24"/>
    <mergeCell ref="E32:H32"/>
    <mergeCell ref="E37:G37"/>
    <mergeCell ref="F48:H48"/>
    <mergeCell ref="E124:H124"/>
    <mergeCell ref="E74:G74"/>
    <mergeCell ref="E75:G75"/>
    <mergeCell ref="E81:G81"/>
    <mergeCell ref="E95:G95"/>
    <mergeCell ref="E97:G97"/>
    <mergeCell ref="E100:J100"/>
  </mergeCells>
  <pageMargins left="0.39370078740157483" right="0.39370078740157483" top="0.39370078740157483" bottom="0.39370078740157483" header="0.31496062992125984" footer="0.31496062992125984"/>
  <pageSetup paperSize="8" orientation="landscape" r:id="rId1"/>
  <rowBreaks count="2" manualBreakCount="2">
    <brk id="48" max="16383" man="1"/>
    <brk id="8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T29"/>
  <sheetViews>
    <sheetView topLeftCell="A4" zoomScaleNormal="100" workbookViewId="0">
      <selection activeCell="S18" sqref="S18"/>
    </sheetView>
  </sheetViews>
  <sheetFormatPr defaultRowHeight="15" x14ac:dyDescent="0.25"/>
  <cols>
    <col min="1" max="1" width="13.7109375" style="2" customWidth="1"/>
    <col min="2" max="2" width="29" style="2" bestFit="1" customWidth="1"/>
    <col min="3" max="3" width="13.42578125" style="2" customWidth="1"/>
    <col min="4" max="4" width="9.28515625" style="2" hidden="1" customWidth="1"/>
    <col min="5" max="6" width="5.7109375" style="2" hidden="1" customWidth="1"/>
    <col min="7" max="20" width="5.7109375" style="2" customWidth="1"/>
    <col min="21" max="256" width="9.140625" style="2"/>
    <col min="257" max="257" width="13.7109375" style="2" customWidth="1"/>
    <col min="258" max="258" width="23.42578125" style="2" customWidth="1"/>
    <col min="259" max="259" width="13.42578125" style="2" customWidth="1"/>
    <col min="260" max="262" width="0" style="2" hidden="1" customWidth="1"/>
    <col min="263" max="276" width="5.7109375" style="2" customWidth="1"/>
    <col min="277" max="512" width="9.140625" style="2"/>
    <col min="513" max="513" width="13.7109375" style="2" customWidth="1"/>
    <col min="514" max="514" width="23.42578125" style="2" customWidth="1"/>
    <col min="515" max="515" width="13.42578125" style="2" customWidth="1"/>
    <col min="516" max="518" width="0" style="2" hidden="1" customWidth="1"/>
    <col min="519" max="532" width="5.7109375" style="2" customWidth="1"/>
    <col min="533" max="768" width="9.140625" style="2"/>
    <col min="769" max="769" width="13.7109375" style="2" customWidth="1"/>
    <col min="770" max="770" width="23.42578125" style="2" customWidth="1"/>
    <col min="771" max="771" width="13.42578125" style="2" customWidth="1"/>
    <col min="772" max="774" width="0" style="2" hidden="1" customWidth="1"/>
    <col min="775" max="788" width="5.7109375" style="2" customWidth="1"/>
    <col min="789" max="1024" width="9.140625" style="2"/>
    <col min="1025" max="1025" width="13.7109375" style="2" customWidth="1"/>
    <col min="1026" max="1026" width="23.42578125" style="2" customWidth="1"/>
    <col min="1027" max="1027" width="13.42578125" style="2" customWidth="1"/>
    <col min="1028" max="1030" width="0" style="2" hidden="1" customWidth="1"/>
    <col min="1031" max="1044" width="5.7109375" style="2" customWidth="1"/>
    <col min="1045" max="1280" width="9.140625" style="2"/>
    <col min="1281" max="1281" width="13.7109375" style="2" customWidth="1"/>
    <col min="1282" max="1282" width="23.42578125" style="2" customWidth="1"/>
    <col min="1283" max="1283" width="13.42578125" style="2" customWidth="1"/>
    <col min="1284" max="1286" width="0" style="2" hidden="1" customWidth="1"/>
    <col min="1287" max="1300" width="5.7109375" style="2" customWidth="1"/>
    <col min="1301" max="1536" width="9.140625" style="2"/>
    <col min="1537" max="1537" width="13.7109375" style="2" customWidth="1"/>
    <col min="1538" max="1538" width="23.42578125" style="2" customWidth="1"/>
    <col min="1539" max="1539" width="13.42578125" style="2" customWidth="1"/>
    <col min="1540" max="1542" width="0" style="2" hidden="1" customWidth="1"/>
    <col min="1543" max="1556" width="5.7109375" style="2" customWidth="1"/>
    <col min="1557" max="1792" width="9.140625" style="2"/>
    <col min="1793" max="1793" width="13.7109375" style="2" customWidth="1"/>
    <col min="1794" max="1794" width="23.42578125" style="2" customWidth="1"/>
    <col min="1795" max="1795" width="13.42578125" style="2" customWidth="1"/>
    <col min="1796" max="1798" width="0" style="2" hidden="1" customWidth="1"/>
    <col min="1799" max="1812" width="5.7109375" style="2" customWidth="1"/>
    <col min="1813" max="2048" width="9.140625" style="2"/>
    <col min="2049" max="2049" width="13.7109375" style="2" customWidth="1"/>
    <col min="2050" max="2050" width="23.42578125" style="2" customWidth="1"/>
    <col min="2051" max="2051" width="13.42578125" style="2" customWidth="1"/>
    <col min="2052" max="2054" width="0" style="2" hidden="1" customWidth="1"/>
    <col min="2055" max="2068" width="5.7109375" style="2" customWidth="1"/>
    <col min="2069" max="2304" width="9.140625" style="2"/>
    <col min="2305" max="2305" width="13.7109375" style="2" customWidth="1"/>
    <col min="2306" max="2306" width="23.42578125" style="2" customWidth="1"/>
    <col min="2307" max="2307" width="13.42578125" style="2" customWidth="1"/>
    <col min="2308" max="2310" width="0" style="2" hidden="1" customWidth="1"/>
    <col min="2311" max="2324" width="5.7109375" style="2" customWidth="1"/>
    <col min="2325" max="2560" width="9.140625" style="2"/>
    <col min="2561" max="2561" width="13.7109375" style="2" customWidth="1"/>
    <col min="2562" max="2562" width="23.42578125" style="2" customWidth="1"/>
    <col min="2563" max="2563" width="13.42578125" style="2" customWidth="1"/>
    <col min="2564" max="2566" width="0" style="2" hidden="1" customWidth="1"/>
    <col min="2567" max="2580" width="5.7109375" style="2" customWidth="1"/>
    <col min="2581" max="2816" width="9.140625" style="2"/>
    <col min="2817" max="2817" width="13.7109375" style="2" customWidth="1"/>
    <col min="2818" max="2818" width="23.42578125" style="2" customWidth="1"/>
    <col min="2819" max="2819" width="13.42578125" style="2" customWidth="1"/>
    <col min="2820" max="2822" width="0" style="2" hidden="1" customWidth="1"/>
    <col min="2823" max="2836" width="5.7109375" style="2" customWidth="1"/>
    <col min="2837" max="3072" width="9.140625" style="2"/>
    <col min="3073" max="3073" width="13.7109375" style="2" customWidth="1"/>
    <col min="3074" max="3074" width="23.42578125" style="2" customWidth="1"/>
    <col min="3075" max="3075" width="13.42578125" style="2" customWidth="1"/>
    <col min="3076" max="3078" width="0" style="2" hidden="1" customWidth="1"/>
    <col min="3079" max="3092" width="5.7109375" style="2" customWidth="1"/>
    <col min="3093" max="3328" width="9.140625" style="2"/>
    <col min="3329" max="3329" width="13.7109375" style="2" customWidth="1"/>
    <col min="3330" max="3330" width="23.42578125" style="2" customWidth="1"/>
    <col min="3331" max="3331" width="13.42578125" style="2" customWidth="1"/>
    <col min="3332" max="3334" width="0" style="2" hidden="1" customWidth="1"/>
    <col min="3335" max="3348" width="5.7109375" style="2" customWidth="1"/>
    <col min="3349" max="3584" width="9.140625" style="2"/>
    <col min="3585" max="3585" width="13.7109375" style="2" customWidth="1"/>
    <col min="3586" max="3586" width="23.42578125" style="2" customWidth="1"/>
    <col min="3587" max="3587" width="13.42578125" style="2" customWidth="1"/>
    <col min="3588" max="3590" width="0" style="2" hidden="1" customWidth="1"/>
    <col min="3591" max="3604" width="5.7109375" style="2" customWidth="1"/>
    <col min="3605" max="3840" width="9.140625" style="2"/>
    <col min="3841" max="3841" width="13.7109375" style="2" customWidth="1"/>
    <col min="3842" max="3842" width="23.42578125" style="2" customWidth="1"/>
    <col min="3843" max="3843" width="13.42578125" style="2" customWidth="1"/>
    <col min="3844" max="3846" width="0" style="2" hidden="1" customWidth="1"/>
    <col min="3847" max="3860" width="5.7109375" style="2" customWidth="1"/>
    <col min="3861" max="4096" width="9.140625" style="2"/>
    <col min="4097" max="4097" width="13.7109375" style="2" customWidth="1"/>
    <col min="4098" max="4098" width="23.42578125" style="2" customWidth="1"/>
    <col min="4099" max="4099" width="13.42578125" style="2" customWidth="1"/>
    <col min="4100" max="4102" width="0" style="2" hidden="1" customWidth="1"/>
    <col min="4103" max="4116" width="5.7109375" style="2" customWidth="1"/>
    <col min="4117" max="4352" width="9.140625" style="2"/>
    <col min="4353" max="4353" width="13.7109375" style="2" customWidth="1"/>
    <col min="4354" max="4354" width="23.42578125" style="2" customWidth="1"/>
    <col min="4355" max="4355" width="13.42578125" style="2" customWidth="1"/>
    <col min="4356" max="4358" width="0" style="2" hidden="1" customWidth="1"/>
    <col min="4359" max="4372" width="5.7109375" style="2" customWidth="1"/>
    <col min="4373" max="4608" width="9.140625" style="2"/>
    <col min="4609" max="4609" width="13.7109375" style="2" customWidth="1"/>
    <col min="4610" max="4610" width="23.42578125" style="2" customWidth="1"/>
    <col min="4611" max="4611" width="13.42578125" style="2" customWidth="1"/>
    <col min="4612" max="4614" width="0" style="2" hidden="1" customWidth="1"/>
    <col min="4615" max="4628" width="5.7109375" style="2" customWidth="1"/>
    <col min="4629" max="4864" width="9.140625" style="2"/>
    <col min="4865" max="4865" width="13.7109375" style="2" customWidth="1"/>
    <col min="4866" max="4866" width="23.42578125" style="2" customWidth="1"/>
    <col min="4867" max="4867" width="13.42578125" style="2" customWidth="1"/>
    <col min="4868" max="4870" width="0" style="2" hidden="1" customWidth="1"/>
    <col min="4871" max="4884" width="5.7109375" style="2" customWidth="1"/>
    <col min="4885" max="5120" width="9.140625" style="2"/>
    <col min="5121" max="5121" width="13.7109375" style="2" customWidth="1"/>
    <col min="5122" max="5122" width="23.42578125" style="2" customWidth="1"/>
    <col min="5123" max="5123" width="13.42578125" style="2" customWidth="1"/>
    <col min="5124" max="5126" width="0" style="2" hidden="1" customWidth="1"/>
    <col min="5127" max="5140" width="5.7109375" style="2" customWidth="1"/>
    <col min="5141" max="5376" width="9.140625" style="2"/>
    <col min="5377" max="5377" width="13.7109375" style="2" customWidth="1"/>
    <col min="5378" max="5378" width="23.42578125" style="2" customWidth="1"/>
    <col min="5379" max="5379" width="13.42578125" style="2" customWidth="1"/>
    <col min="5380" max="5382" width="0" style="2" hidden="1" customWidth="1"/>
    <col min="5383" max="5396" width="5.7109375" style="2" customWidth="1"/>
    <col min="5397" max="5632" width="9.140625" style="2"/>
    <col min="5633" max="5633" width="13.7109375" style="2" customWidth="1"/>
    <col min="5634" max="5634" width="23.42578125" style="2" customWidth="1"/>
    <col min="5635" max="5635" width="13.42578125" style="2" customWidth="1"/>
    <col min="5636" max="5638" width="0" style="2" hidden="1" customWidth="1"/>
    <col min="5639" max="5652" width="5.7109375" style="2" customWidth="1"/>
    <col min="5653" max="5888" width="9.140625" style="2"/>
    <col min="5889" max="5889" width="13.7109375" style="2" customWidth="1"/>
    <col min="5890" max="5890" width="23.42578125" style="2" customWidth="1"/>
    <col min="5891" max="5891" width="13.42578125" style="2" customWidth="1"/>
    <col min="5892" max="5894" width="0" style="2" hidden="1" customWidth="1"/>
    <col min="5895" max="5908" width="5.7109375" style="2" customWidth="1"/>
    <col min="5909" max="6144" width="9.140625" style="2"/>
    <col min="6145" max="6145" width="13.7109375" style="2" customWidth="1"/>
    <col min="6146" max="6146" width="23.42578125" style="2" customWidth="1"/>
    <col min="6147" max="6147" width="13.42578125" style="2" customWidth="1"/>
    <col min="6148" max="6150" width="0" style="2" hidden="1" customWidth="1"/>
    <col min="6151" max="6164" width="5.7109375" style="2" customWidth="1"/>
    <col min="6165" max="6400" width="9.140625" style="2"/>
    <col min="6401" max="6401" width="13.7109375" style="2" customWidth="1"/>
    <col min="6402" max="6402" width="23.42578125" style="2" customWidth="1"/>
    <col min="6403" max="6403" width="13.42578125" style="2" customWidth="1"/>
    <col min="6404" max="6406" width="0" style="2" hidden="1" customWidth="1"/>
    <col min="6407" max="6420" width="5.7109375" style="2" customWidth="1"/>
    <col min="6421" max="6656" width="9.140625" style="2"/>
    <col min="6657" max="6657" width="13.7109375" style="2" customWidth="1"/>
    <col min="6658" max="6658" width="23.42578125" style="2" customWidth="1"/>
    <col min="6659" max="6659" width="13.42578125" style="2" customWidth="1"/>
    <col min="6660" max="6662" width="0" style="2" hidden="1" customWidth="1"/>
    <col min="6663" max="6676" width="5.7109375" style="2" customWidth="1"/>
    <col min="6677" max="6912" width="9.140625" style="2"/>
    <col min="6913" max="6913" width="13.7109375" style="2" customWidth="1"/>
    <col min="6914" max="6914" width="23.42578125" style="2" customWidth="1"/>
    <col min="6915" max="6915" width="13.42578125" style="2" customWidth="1"/>
    <col min="6916" max="6918" width="0" style="2" hidden="1" customWidth="1"/>
    <col min="6919" max="6932" width="5.7109375" style="2" customWidth="1"/>
    <col min="6933" max="7168" width="9.140625" style="2"/>
    <col min="7169" max="7169" width="13.7109375" style="2" customWidth="1"/>
    <col min="7170" max="7170" width="23.42578125" style="2" customWidth="1"/>
    <col min="7171" max="7171" width="13.42578125" style="2" customWidth="1"/>
    <col min="7172" max="7174" width="0" style="2" hidden="1" customWidth="1"/>
    <col min="7175" max="7188" width="5.7109375" style="2" customWidth="1"/>
    <col min="7189" max="7424" width="9.140625" style="2"/>
    <col min="7425" max="7425" width="13.7109375" style="2" customWidth="1"/>
    <col min="7426" max="7426" width="23.42578125" style="2" customWidth="1"/>
    <col min="7427" max="7427" width="13.42578125" style="2" customWidth="1"/>
    <col min="7428" max="7430" width="0" style="2" hidden="1" customWidth="1"/>
    <col min="7431" max="7444" width="5.7109375" style="2" customWidth="1"/>
    <col min="7445" max="7680" width="9.140625" style="2"/>
    <col min="7681" max="7681" width="13.7109375" style="2" customWidth="1"/>
    <col min="7682" max="7682" width="23.42578125" style="2" customWidth="1"/>
    <col min="7683" max="7683" width="13.42578125" style="2" customWidth="1"/>
    <col min="7684" max="7686" width="0" style="2" hidden="1" customWidth="1"/>
    <col min="7687" max="7700" width="5.7109375" style="2" customWidth="1"/>
    <col min="7701" max="7936" width="9.140625" style="2"/>
    <col min="7937" max="7937" width="13.7109375" style="2" customWidth="1"/>
    <col min="7938" max="7938" width="23.42578125" style="2" customWidth="1"/>
    <col min="7939" max="7939" width="13.42578125" style="2" customWidth="1"/>
    <col min="7940" max="7942" width="0" style="2" hidden="1" customWidth="1"/>
    <col min="7943" max="7956" width="5.7109375" style="2" customWidth="1"/>
    <col min="7957" max="8192" width="9.140625" style="2"/>
    <col min="8193" max="8193" width="13.7109375" style="2" customWidth="1"/>
    <col min="8194" max="8194" width="23.42578125" style="2" customWidth="1"/>
    <col min="8195" max="8195" width="13.42578125" style="2" customWidth="1"/>
    <col min="8196" max="8198" width="0" style="2" hidden="1" customWidth="1"/>
    <col min="8199" max="8212" width="5.7109375" style="2" customWidth="1"/>
    <col min="8213" max="8448" width="9.140625" style="2"/>
    <col min="8449" max="8449" width="13.7109375" style="2" customWidth="1"/>
    <col min="8450" max="8450" width="23.42578125" style="2" customWidth="1"/>
    <col min="8451" max="8451" width="13.42578125" style="2" customWidth="1"/>
    <col min="8452" max="8454" width="0" style="2" hidden="1" customWidth="1"/>
    <col min="8455" max="8468" width="5.7109375" style="2" customWidth="1"/>
    <col min="8469" max="8704" width="9.140625" style="2"/>
    <col min="8705" max="8705" width="13.7109375" style="2" customWidth="1"/>
    <col min="8706" max="8706" width="23.42578125" style="2" customWidth="1"/>
    <col min="8707" max="8707" width="13.42578125" style="2" customWidth="1"/>
    <col min="8708" max="8710" width="0" style="2" hidden="1" customWidth="1"/>
    <col min="8711" max="8724" width="5.7109375" style="2" customWidth="1"/>
    <col min="8725" max="8960" width="9.140625" style="2"/>
    <col min="8961" max="8961" width="13.7109375" style="2" customWidth="1"/>
    <col min="8962" max="8962" width="23.42578125" style="2" customWidth="1"/>
    <col min="8963" max="8963" width="13.42578125" style="2" customWidth="1"/>
    <col min="8964" max="8966" width="0" style="2" hidden="1" customWidth="1"/>
    <col min="8967" max="8980" width="5.7109375" style="2" customWidth="1"/>
    <col min="8981" max="9216" width="9.140625" style="2"/>
    <col min="9217" max="9217" width="13.7109375" style="2" customWidth="1"/>
    <col min="9218" max="9218" width="23.42578125" style="2" customWidth="1"/>
    <col min="9219" max="9219" width="13.42578125" style="2" customWidth="1"/>
    <col min="9220" max="9222" width="0" style="2" hidden="1" customWidth="1"/>
    <col min="9223" max="9236" width="5.7109375" style="2" customWidth="1"/>
    <col min="9237" max="9472" width="9.140625" style="2"/>
    <col min="9473" max="9473" width="13.7109375" style="2" customWidth="1"/>
    <col min="9474" max="9474" width="23.42578125" style="2" customWidth="1"/>
    <col min="9475" max="9475" width="13.42578125" style="2" customWidth="1"/>
    <col min="9476" max="9478" width="0" style="2" hidden="1" customWidth="1"/>
    <col min="9479" max="9492" width="5.7109375" style="2" customWidth="1"/>
    <col min="9493" max="9728" width="9.140625" style="2"/>
    <col min="9729" max="9729" width="13.7109375" style="2" customWidth="1"/>
    <col min="9730" max="9730" width="23.42578125" style="2" customWidth="1"/>
    <col min="9731" max="9731" width="13.42578125" style="2" customWidth="1"/>
    <col min="9732" max="9734" width="0" style="2" hidden="1" customWidth="1"/>
    <col min="9735" max="9748" width="5.7109375" style="2" customWidth="1"/>
    <col min="9749" max="9984" width="9.140625" style="2"/>
    <col min="9985" max="9985" width="13.7109375" style="2" customWidth="1"/>
    <col min="9986" max="9986" width="23.42578125" style="2" customWidth="1"/>
    <col min="9987" max="9987" width="13.42578125" style="2" customWidth="1"/>
    <col min="9988" max="9990" width="0" style="2" hidden="1" customWidth="1"/>
    <col min="9991" max="10004" width="5.7109375" style="2" customWidth="1"/>
    <col min="10005" max="10240" width="9.140625" style="2"/>
    <col min="10241" max="10241" width="13.7109375" style="2" customWidth="1"/>
    <col min="10242" max="10242" width="23.42578125" style="2" customWidth="1"/>
    <col min="10243" max="10243" width="13.42578125" style="2" customWidth="1"/>
    <col min="10244" max="10246" width="0" style="2" hidden="1" customWidth="1"/>
    <col min="10247" max="10260" width="5.7109375" style="2" customWidth="1"/>
    <col min="10261" max="10496" width="9.140625" style="2"/>
    <col min="10497" max="10497" width="13.7109375" style="2" customWidth="1"/>
    <col min="10498" max="10498" width="23.42578125" style="2" customWidth="1"/>
    <col min="10499" max="10499" width="13.42578125" style="2" customWidth="1"/>
    <col min="10500" max="10502" width="0" style="2" hidden="1" customWidth="1"/>
    <col min="10503" max="10516" width="5.7109375" style="2" customWidth="1"/>
    <col min="10517" max="10752" width="9.140625" style="2"/>
    <col min="10753" max="10753" width="13.7109375" style="2" customWidth="1"/>
    <col min="10754" max="10754" width="23.42578125" style="2" customWidth="1"/>
    <col min="10755" max="10755" width="13.42578125" style="2" customWidth="1"/>
    <col min="10756" max="10758" width="0" style="2" hidden="1" customWidth="1"/>
    <col min="10759" max="10772" width="5.7109375" style="2" customWidth="1"/>
    <col min="10773" max="11008" width="9.140625" style="2"/>
    <col min="11009" max="11009" width="13.7109375" style="2" customWidth="1"/>
    <col min="11010" max="11010" width="23.42578125" style="2" customWidth="1"/>
    <col min="11011" max="11011" width="13.42578125" style="2" customWidth="1"/>
    <col min="11012" max="11014" width="0" style="2" hidden="1" customWidth="1"/>
    <col min="11015" max="11028" width="5.7109375" style="2" customWidth="1"/>
    <col min="11029" max="11264" width="9.140625" style="2"/>
    <col min="11265" max="11265" width="13.7109375" style="2" customWidth="1"/>
    <col min="11266" max="11266" width="23.42578125" style="2" customWidth="1"/>
    <col min="11267" max="11267" width="13.42578125" style="2" customWidth="1"/>
    <col min="11268" max="11270" width="0" style="2" hidden="1" customWidth="1"/>
    <col min="11271" max="11284" width="5.7109375" style="2" customWidth="1"/>
    <col min="11285" max="11520" width="9.140625" style="2"/>
    <col min="11521" max="11521" width="13.7109375" style="2" customWidth="1"/>
    <col min="11522" max="11522" width="23.42578125" style="2" customWidth="1"/>
    <col min="11523" max="11523" width="13.42578125" style="2" customWidth="1"/>
    <col min="11524" max="11526" width="0" style="2" hidden="1" customWidth="1"/>
    <col min="11527" max="11540" width="5.7109375" style="2" customWidth="1"/>
    <col min="11541" max="11776" width="9.140625" style="2"/>
    <col min="11777" max="11777" width="13.7109375" style="2" customWidth="1"/>
    <col min="11778" max="11778" width="23.42578125" style="2" customWidth="1"/>
    <col min="11779" max="11779" width="13.42578125" style="2" customWidth="1"/>
    <col min="11780" max="11782" width="0" style="2" hidden="1" customWidth="1"/>
    <col min="11783" max="11796" width="5.7109375" style="2" customWidth="1"/>
    <col min="11797" max="12032" width="9.140625" style="2"/>
    <col min="12033" max="12033" width="13.7109375" style="2" customWidth="1"/>
    <col min="12034" max="12034" width="23.42578125" style="2" customWidth="1"/>
    <col min="12035" max="12035" width="13.42578125" style="2" customWidth="1"/>
    <col min="12036" max="12038" width="0" style="2" hidden="1" customWidth="1"/>
    <col min="12039" max="12052" width="5.7109375" style="2" customWidth="1"/>
    <col min="12053" max="12288" width="9.140625" style="2"/>
    <col min="12289" max="12289" width="13.7109375" style="2" customWidth="1"/>
    <col min="12290" max="12290" width="23.42578125" style="2" customWidth="1"/>
    <col min="12291" max="12291" width="13.42578125" style="2" customWidth="1"/>
    <col min="12292" max="12294" width="0" style="2" hidden="1" customWidth="1"/>
    <col min="12295" max="12308" width="5.7109375" style="2" customWidth="1"/>
    <col min="12309" max="12544" width="9.140625" style="2"/>
    <col min="12545" max="12545" width="13.7109375" style="2" customWidth="1"/>
    <col min="12546" max="12546" width="23.42578125" style="2" customWidth="1"/>
    <col min="12547" max="12547" width="13.42578125" style="2" customWidth="1"/>
    <col min="12548" max="12550" width="0" style="2" hidden="1" customWidth="1"/>
    <col min="12551" max="12564" width="5.7109375" style="2" customWidth="1"/>
    <col min="12565" max="12800" width="9.140625" style="2"/>
    <col min="12801" max="12801" width="13.7109375" style="2" customWidth="1"/>
    <col min="12802" max="12802" width="23.42578125" style="2" customWidth="1"/>
    <col min="12803" max="12803" width="13.42578125" style="2" customWidth="1"/>
    <col min="12804" max="12806" width="0" style="2" hidden="1" customWidth="1"/>
    <col min="12807" max="12820" width="5.7109375" style="2" customWidth="1"/>
    <col min="12821" max="13056" width="9.140625" style="2"/>
    <col min="13057" max="13057" width="13.7109375" style="2" customWidth="1"/>
    <col min="13058" max="13058" width="23.42578125" style="2" customWidth="1"/>
    <col min="13059" max="13059" width="13.42578125" style="2" customWidth="1"/>
    <col min="13060" max="13062" width="0" style="2" hidden="1" customWidth="1"/>
    <col min="13063" max="13076" width="5.7109375" style="2" customWidth="1"/>
    <col min="13077" max="13312" width="9.140625" style="2"/>
    <col min="13313" max="13313" width="13.7109375" style="2" customWidth="1"/>
    <col min="13314" max="13314" width="23.42578125" style="2" customWidth="1"/>
    <col min="13315" max="13315" width="13.42578125" style="2" customWidth="1"/>
    <col min="13316" max="13318" width="0" style="2" hidden="1" customWidth="1"/>
    <col min="13319" max="13332" width="5.7109375" style="2" customWidth="1"/>
    <col min="13333" max="13568" width="9.140625" style="2"/>
    <col min="13569" max="13569" width="13.7109375" style="2" customWidth="1"/>
    <col min="13570" max="13570" width="23.42578125" style="2" customWidth="1"/>
    <col min="13571" max="13571" width="13.42578125" style="2" customWidth="1"/>
    <col min="13572" max="13574" width="0" style="2" hidden="1" customWidth="1"/>
    <col min="13575" max="13588" width="5.7109375" style="2" customWidth="1"/>
    <col min="13589" max="13824" width="9.140625" style="2"/>
    <col min="13825" max="13825" width="13.7109375" style="2" customWidth="1"/>
    <col min="13826" max="13826" width="23.42578125" style="2" customWidth="1"/>
    <col min="13827" max="13827" width="13.42578125" style="2" customWidth="1"/>
    <col min="13828" max="13830" width="0" style="2" hidden="1" customWidth="1"/>
    <col min="13831" max="13844" width="5.7109375" style="2" customWidth="1"/>
    <col min="13845" max="14080" width="9.140625" style="2"/>
    <col min="14081" max="14081" width="13.7109375" style="2" customWidth="1"/>
    <col min="14082" max="14082" width="23.42578125" style="2" customWidth="1"/>
    <col min="14083" max="14083" width="13.42578125" style="2" customWidth="1"/>
    <col min="14084" max="14086" width="0" style="2" hidden="1" customWidth="1"/>
    <col min="14087" max="14100" width="5.7109375" style="2" customWidth="1"/>
    <col min="14101" max="14336" width="9.140625" style="2"/>
    <col min="14337" max="14337" width="13.7109375" style="2" customWidth="1"/>
    <col min="14338" max="14338" width="23.42578125" style="2" customWidth="1"/>
    <col min="14339" max="14339" width="13.42578125" style="2" customWidth="1"/>
    <col min="14340" max="14342" width="0" style="2" hidden="1" customWidth="1"/>
    <col min="14343" max="14356" width="5.7109375" style="2" customWidth="1"/>
    <col min="14357" max="14592" width="9.140625" style="2"/>
    <col min="14593" max="14593" width="13.7109375" style="2" customWidth="1"/>
    <col min="14594" max="14594" width="23.42578125" style="2" customWidth="1"/>
    <col min="14595" max="14595" width="13.42578125" style="2" customWidth="1"/>
    <col min="14596" max="14598" width="0" style="2" hidden="1" customWidth="1"/>
    <col min="14599" max="14612" width="5.7109375" style="2" customWidth="1"/>
    <col min="14613" max="14848" width="9.140625" style="2"/>
    <col min="14849" max="14849" width="13.7109375" style="2" customWidth="1"/>
    <col min="14850" max="14850" width="23.42578125" style="2" customWidth="1"/>
    <col min="14851" max="14851" width="13.42578125" style="2" customWidth="1"/>
    <col min="14852" max="14854" width="0" style="2" hidden="1" customWidth="1"/>
    <col min="14855" max="14868" width="5.7109375" style="2" customWidth="1"/>
    <col min="14869" max="15104" width="9.140625" style="2"/>
    <col min="15105" max="15105" width="13.7109375" style="2" customWidth="1"/>
    <col min="15106" max="15106" width="23.42578125" style="2" customWidth="1"/>
    <col min="15107" max="15107" width="13.42578125" style="2" customWidth="1"/>
    <col min="15108" max="15110" width="0" style="2" hidden="1" customWidth="1"/>
    <col min="15111" max="15124" width="5.7109375" style="2" customWidth="1"/>
    <col min="15125" max="15360" width="9.140625" style="2"/>
    <col min="15361" max="15361" width="13.7109375" style="2" customWidth="1"/>
    <col min="15362" max="15362" width="23.42578125" style="2" customWidth="1"/>
    <col min="15363" max="15363" width="13.42578125" style="2" customWidth="1"/>
    <col min="15364" max="15366" width="0" style="2" hidden="1" customWidth="1"/>
    <col min="15367" max="15380" width="5.7109375" style="2" customWidth="1"/>
    <col min="15381" max="15616" width="9.140625" style="2"/>
    <col min="15617" max="15617" width="13.7109375" style="2" customWidth="1"/>
    <col min="15618" max="15618" width="23.42578125" style="2" customWidth="1"/>
    <col min="15619" max="15619" width="13.42578125" style="2" customWidth="1"/>
    <col min="15620" max="15622" width="0" style="2" hidden="1" customWidth="1"/>
    <col min="15623" max="15636" width="5.7109375" style="2" customWidth="1"/>
    <col min="15637" max="15872" width="9.140625" style="2"/>
    <col min="15873" max="15873" width="13.7109375" style="2" customWidth="1"/>
    <col min="15874" max="15874" width="23.42578125" style="2" customWidth="1"/>
    <col min="15875" max="15875" width="13.42578125" style="2" customWidth="1"/>
    <col min="15876" max="15878" width="0" style="2" hidden="1" customWidth="1"/>
    <col min="15879" max="15892" width="5.7109375" style="2" customWidth="1"/>
    <col min="15893" max="16128" width="9.140625" style="2"/>
    <col min="16129" max="16129" width="13.7109375" style="2" customWidth="1"/>
    <col min="16130" max="16130" width="23.42578125" style="2" customWidth="1"/>
    <col min="16131" max="16131" width="13.42578125" style="2" customWidth="1"/>
    <col min="16132" max="16134" width="0" style="2" hidden="1" customWidth="1"/>
    <col min="16135" max="16148" width="5.7109375" style="2" customWidth="1"/>
    <col min="16149" max="16384" width="9.140625" style="2"/>
  </cols>
  <sheetData>
    <row r="2" spans="1:20" ht="27" x14ac:dyDescent="0.35">
      <c r="A2" s="57" t="s">
        <v>277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20" ht="15" customHeight="1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20" ht="15" customHeight="1" x14ac:dyDescent="0.35">
      <c r="A4" s="3"/>
      <c r="B4" s="3"/>
      <c r="C4" s="3"/>
      <c r="D4" s="3"/>
      <c r="E4" s="3"/>
      <c r="F4" s="3"/>
      <c r="G4" s="58" t="s">
        <v>278</v>
      </c>
      <c r="H4" s="58" t="s">
        <v>279</v>
      </c>
      <c r="I4" s="58" t="s">
        <v>280</v>
      </c>
      <c r="J4" s="58" t="s">
        <v>281</v>
      </c>
      <c r="K4" s="58" t="s">
        <v>282</v>
      </c>
      <c r="L4" s="58" t="s">
        <v>283</v>
      </c>
      <c r="M4" s="58" t="s">
        <v>284</v>
      </c>
      <c r="N4" s="58" t="s">
        <v>285</v>
      </c>
      <c r="O4" s="58" t="s">
        <v>286</v>
      </c>
      <c r="P4" s="58" t="s">
        <v>287</v>
      </c>
      <c r="Q4" s="59" t="s">
        <v>288</v>
      </c>
    </row>
    <row r="5" spans="1:20" ht="15" customHeight="1" x14ac:dyDescent="0.35">
      <c r="A5" s="4" t="s">
        <v>289</v>
      </c>
      <c r="B5" s="5" t="s">
        <v>290</v>
      </c>
      <c r="C5" s="3"/>
      <c r="D5" s="3"/>
      <c r="E5" s="3"/>
      <c r="F5" s="3"/>
      <c r="G5" s="58"/>
      <c r="H5" s="58"/>
      <c r="I5" s="58"/>
      <c r="J5" s="58"/>
      <c r="K5" s="58"/>
      <c r="L5" s="58"/>
      <c r="M5" s="58"/>
      <c r="N5" s="58"/>
      <c r="O5" s="58"/>
      <c r="P5" s="58"/>
      <c r="Q5" s="59"/>
    </row>
    <row r="6" spans="1:20" ht="15" customHeight="1" x14ac:dyDescent="0.35">
      <c r="A6" s="6"/>
      <c r="B6" s="7"/>
      <c r="C6" s="3"/>
      <c r="D6" s="3"/>
      <c r="E6" s="3"/>
      <c r="F6" s="3"/>
      <c r="G6" s="58"/>
      <c r="H6" s="58"/>
      <c r="I6" s="58"/>
      <c r="J6" s="58"/>
      <c r="K6" s="58"/>
      <c r="L6" s="58"/>
      <c r="M6" s="58"/>
      <c r="N6" s="58"/>
      <c r="O6" s="58"/>
      <c r="P6" s="58"/>
      <c r="Q6" s="59"/>
    </row>
    <row r="7" spans="1:20" ht="15" customHeight="1" x14ac:dyDescent="0.35">
      <c r="A7" s="4" t="s">
        <v>291</v>
      </c>
      <c r="B7" s="5" t="s">
        <v>316</v>
      </c>
      <c r="C7" s="3"/>
      <c r="D7" s="3"/>
      <c r="E7" s="3"/>
      <c r="F7" s="3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</row>
    <row r="8" spans="1:20" ht="15" customHeight="1" x14ac:dyDescent="0.35">
      <c r="A8" s="6"/>
      <c r="B8" s="7"/>
      <c r="C8" s="3"/>
      <c r="D8" s="3"/>
      <c r="E8" s="3"/>
      <c r="F8" s="3"/>
      <c r="G8" s="58"/>
      <c r="H8" s="58"/>
      <c r="I8" s="58"/>
      <c r="J8" s="58"/>
      <c r="K8" s="58"/>
      <c r="L8" s="58"/>
      <c r="M8" s="58"/>
      <c r="N8" s="58"/>
      <c r="O8" s="58"/>
      <c r="P8" s="58"/>
      <c r="Q8" s="59"/>
    </row>
    <row r="9" spans="1:20" ht="15" customHeight="1" x14ac:dyDescent="0.35">
      <c r="A9" s="4" t="s">
        <v>292</v>
      </c>
      <c r="B9" s="5" t="s">
        <v>317</v>
      </c>
      <c r="C9" s="3"/>
      <c r="D9" s="3"/>
      <c r="E9" s="3"/>
      <c r="F9" s="3"/>
      <c r="G9" s="58"/>
      <c r="H9" s="58"/>
      <c r="I9" s="58"/>
      <c r="J9" s="58"/>
      <c r="K9" s="58"/>
      <c r="L9" s="58"/>
      <c r="M9" s="58"/>
      <c r="N9" s="58"/>
      <c r="O9" s="58"/>
      <c r="P9" s="58"/>
      <c r="Q9" s="59"/>
    </row>
    <row r="10" spans="1:20" ht="15" customHeight="1" x14ac:dyDescent="0.35">
      <c r="A10" s="6"/>
      <c r="B10" s="7"/>
      <c r="C10" s="3"/>
      <c r="D10" s="3"/>
      <c r="E10" s="3"/>
      <c r="F10" s="3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9"/>
    </row>
    <row r="11" spans="1:20" ht="15" customHeight="1" x14ac:dyDescent="0.35">
      <c r="A11" s="4" t="s">
        <v>293</v>
      </c>
      <c r="B11" s="5" t="s">
        <v>184</v>
      </c>
      <c r="C11" s="3"/>
      <c r="D11" s="3"/>
      <c r="E11" s="3"/>
      <c r="F11" s="3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9"/>
    </row>
    <row r="12" spans="1:20" ht="15" customHeight="1" x14ac:dyDescent="0.25"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</row>
    <row r="13" spans="1:20" x14ac:dyDescent="0.25">
      <c r="A13" s="8" t="s">
        <v>294</v>
      </c>
      <c r="B13" s="8"/>
      <c r="C13" s="8" t="s">
        <v>295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 t="s">
        <v>296</v>
      </c>
      <c r="S13" s="8" t="s">
        <v>297</v>
      </c>
      <c r="T13" s="8" t="s">
        <v>298</v>
      </c>
    </row>
    <row r="14" spans="1:20" x14ac:dyDescent="0.25">
      <c r="A14" s="55" t="str">
        <f>Program!G5 &amp; Program!I5</f>
        <v>Lassies Nifty NigellaHelle Heidi Jensen</v>
      </c>
      <c r="B14" s="56"/>
      <c r="C14" s="9" t="str">
        <f>Program!F5</f>
        <v>DK17720/2016</v>
      </c>
      <c r="D14" s="9"/>
      <c r="E14" s="9"/>
      <c r="F14" s="9"/>
      <c r="G14" s="10">
        <v>4.5</v>
      </c>
      <c r="H14" s="10">
        <v>5</v>
      </c>
      <c r="I14" s="10">
        <v>5</v>
      </c>
      <c r="J14" s="10">
        <v>4.5</v>
      </c>
      <c r="K14" s="10">
        <v>5</v>
      </c>
      <c r="L14" s="10">
        <v>5</v>
      </c>
      <c r="M14" s="10">
        <v>5</v>
      </c>
      <c r="N14" s="10">
        <v>5</v>
      </c>
      <c r="O14" s="10">
        <v>5</v>
      </c>
      <c r="P14" s="10">
        <v>4.5</v>
      </c>
      <c r="Q14" s="10">
        <v>4.5</v>
      </c>
      <c r="R14" s="11">
        <f>SUM(G14:Q14)</f>
        <v>53</v>
      </c>
      <c r="S14" s="11">
        <f>COUNTA(G14:Q14)</f>
        <v>11</v>
      </c>
      <c r="T14" s="12">
        <f>IF(S14&lt;1,"",SUM(G14:Q14)/S14)</f>
        <v>4.8181818181818183</v>
      </c>
    </row>
    <row r="15" spans="1:20" x14ac:dyDescent="0.25">
      <c r="A15" s="55" t="str">
        <f>Program!G6 &amp; Program!I6</f>
        <v>Foula's Baccardi Breezer Of MontyGitte Fischer</v>
      </c>
      <c r="B15" s="56"/>
      <c r="C15" s="9" t="str">
        <f>Program!F6</f>
        <v>DK14606/2007</v>
      </c>
      <c r="D15" s="9"/>
      <c r="E15" s="9"/>
      <c r="F15" s="9"/>
      <c r="G15" s="10">
        <v>4</v>
      </c>
      <c r="H15" s="10">
        <v>4</v>
      </c>
      <c r="I15" s="10">
        <v>5</v>
      </c>
      <c r="J15" s="10">
        <v>4.5</v>
      </c>
      <c r="K15" s="10">
        <v>5</v>
      </c>
      <c r="L15" s="10">
        <v>5</v>
      </c>
      <c r="M15" s="10">
        <v>5</v>
      </c>
      <c r="N15" s="10">
        <v>5</v>
      </c>
      <c r="O15" s="10">
        <v>3</v>
      </c>
      <c r="P15" s="10">
        <v>3</v>
      </c>
      <c r="Q15" s="10">
        <v>5</v>
      </c>
      <c r="R15" s="11">
        <f t="shared" ref="R15:R29" si="0">SUM(G15:Q15)</f>
        <v>48.5</v>
      </c>
      <c r="S15" s="11">
        <f>COUNTA(G15:Q15)</f>
        <v>11</v>
      </c>
      <c r="T15" s="12">
        <f t="shared" ref="T15:T29" si="1">IF(S15&lt;1,"",SUM(G15:Q15)/S15)</f>
        <v>4.4090909090909092</v>
      </c>
    </row>
    <row r="16" spans="1:20" x14ac:dyDescent="0.25">
      <c r="A16" s="55" t="str">
        <f>Program!G7 &amp; Program!I7</f>
        <v>Lapinette's Idaho By NightCamilla Gonzalez</v>
      </c>
      <c r="B16" s="56"/>
      <c r="C16" s="9" t="str">
        <f>Program!F7</f>
        <v>DK08748/2017</v>
      </c>
      <c r="D16" s="9"/>
      <c r="E16" s="9"/>
      <c r="F16" s="9"/>
      <c r="G16" s="10">
        <v>5</v>
      </c>
      <c r="H16" s="10">
        <v>5</v>
      </c>
      <c r="I16" s="10">
        <v>4.5</v>
      </c>
      <c r="J16" s="10">
        <v>5</v>
      </c>
      <c r="K16" s="10"/>
      <c r="L16" s="10">
        <v>5</v>
      </c>
      <c r="M16" s="10">
        <v>5</v>
      </c>
      <c r="N16" s="10">
        <v>4.5</v>
      </c>
      <c r="O16" s="10">
        <v>4.5</v>
      </c>
      <c r="P16" s="10">
        <v>2</v>
      </c>
      <c r="Q16" s="10">
        <v>3</v>
      </c>
      <c r="R16" s="11">
        <f t="shared" si="0"/>
        <v>43.5</v>
      </c>
      <c r="S16" s="11">
        <f t="shared" ref="S16:S29" si="2">COUNTA(G16:Q16)</f>
        <v>10</v>
      </c>
      <c r="T16" s="12">
        <f t="shared" si="1"/>
        <v>4.3499999999999996</v>
      </c>
    </row>
    <row r="17" spans="1:20" x14ac:dyDescent="0.25">
      <c r="A17" s="55" t="str">
        <f>Program!G8 &amp; Program!I8</f>
        <v>Trollfjord Erkki-TjodolfAnne-Marie Holk</v>
      </c>
      <c r="B17" s="56"/>
      <c r="C17" s="9" t="str">
        <f>Program!F8</f>
        <v>DK18771/2015</v>
      </c>
      <c r="D17" s="9"/>
      <c r="E17" s="9"/>
      <c r="F17" s="9"/>
      <c r="G17" s="10">
        <v>2</v>
      </c>
      <c r="H17" s="10">
        <v>4.5</v>
      </c>
      <c r="I17" s="10">
        <v>4.5</v>
      </c>
      <c r="J17" s="10">
        <v>3</v>
      </c>
      <c r="K17" s="10">
        <v>5</v>
      </c>
      <c r="L17" s="10">
        <v>3</v>
      </c>
      <c r="M17" s="10">
        <v>4</v>
      </c>
      <c r="N17" s="10">
        <v>4.5</v>
      </c>
      <c r="O17" s="10"/>
      <c r="P17" s="10">
        <v>2.5</v>
      </c>
      <c r="Q17" s="10">
        <v>5</v>
      </c>
      <c r="R17" s="11">
        <f t="shared" si="0"/>
        <v>38</v>
      </c>
      <c r="S17" s="11">
        <f t="shared" si="2"/>
        <v>10</v>
      </c>
      <c r="T17" s="12">
        <f t="shared" si="1"/>
        <v>3.8</v>
      </c>
    </row>
    <row r="18" spans="1:20" x14ac:dyDescent="0.25">
      <c r="A18" s="55" t="str">
        <f>Program!G9 &amp; Program!I9</f>
        <v>Pia Vom Bopparder HammNette Stormlund</v>
      </c>
      <c r="B18" s="56"/>
      <c r="C18" s="9" t="str">
        <f>Program!F9</f>
        <v>DK15583/2017</v>
      </c>
      <c r="D18" s="9"/>
      <c r="E18" s="9"/>
      <c r="F18" s="9"/>
      <c r="G18" s="10"/>
      <c r="H18" s="10">
        <v>4.5</v>
      </c>
      <c r="I18" s="10">
        <v>4</v>
      </c>
      <c r="J18" s="10">
        <v>5</v>
      </c>
      <c r="K18" s="10">
        <v>5</v>
      </c>
      <c r="L18" s="10">
        <v>5</v>
      </c>
      <c r="M18" s="10">
        <v>5</v>
      </c>
      <c r="N18" s="10">
        <v>5</v>
      </c>
      <c r="O18" s="10">
        <v>5</v>
      </c>
      <c r="P18" s="10">
        <v>3</v>
      </c>
      <c r="Q18" s="10">
        <v>5</v>
      </c>
      <c r="R18" s="11">
        <f t="shared" si="0"/>
        <v>46.5</v>
      </c>
      <c r="S18" s="11">
        <f t="shared" si="2"/>
        <v>10</v>
      </c>
      <c r="T18" s="12">
        <f t="shared" si="1"/>
        <v>4.6500000000000004</v>
      </c>
    </row>
    <row r="19" spans="1:20" x14ac:dyDescent="0.25">
      <c r="A19" s="55" t="str">
        <f>Program!G10 &amp; Program!I10</f>
        <v>Amager's NickiCamilla Gonzalez</v>
      </c>
      <c r="B19" s="56"/>
      <c r="C19" s="9" t="str">
        <f>Program!F10</f>
        <v>DK01839/2015</v>
      </c>
      <c r="D19" s="9"/>
      <c r="E19" s="9"/>
      <c r="F19" s="9"/>
      <c r="G19" s="10">
        <v>5</v>
      </c>
      <c r="H19" s="10">
        <v>5</v>
      </c>
      <c r="I19" s="10">
        <v>4</v>
      </c>
      <c r="J19" s="10">
        <v>5</v>
      </c>
      <c r="K19" s="10">
        <v>4.5</v>
      </c>
      <c r="L19" s="10">
        <v>5</v>
      </c>
      <c r="M19" s="10"/>
      <c r="N19" s="10">
        <v>4</v>
      </c>
      <c r="O19" s="10">
        <v>4.5</v>
      </c>
      <c r="P19" s="10">
        <v>5</v>
      </c>
      <c r="Q19" s="10">
        <v>4</v>
      </c>
      <c r="R19" s="11">
        <f t="shared" si="0"/>
        <v>46</v>
      </c>
      <c r="S19" s="11">
        <f t="shared" si="2"/>
        <v>10</v>
      </c>
      <c r="T19" s="12">
        <f t="shared" si="1"/>
        <v>4.5999999999999996</v>
      </c>
    </row>
    <row r="20" spans="1:20" x14ac:dyDescent="0.25">
      <c r="A20" s="55" t="str">
        <f>Program!G11 &amp; Program!I11</f>
        <v>Lapinette's I Still Got The BluesWinnie Hougaard</v>
      </c>
      <c r="B20" s="56"/>
      <c r="C20" s="9" t="str">
        <f>Program!F11</f>
        <v>DK08749/2017</v>
      </c>
      <c r="D20" s="9"/>
      <c r="E20" s="9"/>
      <c r="F20" s="9"/>
      <c r="G20" s="10">
        <v>2</v>
      </c>
      <c r="H20" s="10">
        <v>5</v>
      </c>
      <c r="I20" s="10">
        <v>5</v>
      </c>
      <c r="J20" s="10">
        <v>5</v>
      </c>
      <c r="K20" s="10"/>
      <c r="L20" s="10">
        <v>5</v>
      </c>
      <c r="M20" s="10">
        <v>4.5</v>
      </c>
      <c r="N20" s="10">
        <v>4</v>
      </c>
      <c r="O20" s="10">
        <v>5</v>
      </c>
      <c r="P20" s="10">
        <v>3.5</v>
      </c>
      <c r="Q20" s="10">
        <v>5</v>
      </c>
      <c r="R20" s="11">
        <f t="shared" si="0"/>
        <v>44</v>
      </c>
      <c r="S20" s="11">
        <f t="shared" si="2"/>
        <v>10</v>
      </c>
      <c r="T20" s="12">
        <f t="shared" si="1"/>
        <v>4.4000000000000004</v>
      </c>
    </row>
    <row r="21" spans="1:20" x14ac:dyDescent="0.25">
      <c r="A21" s="55"/>
      <c r="B21" s="56"/>
      <c r="C21"/>
      <c r="D21" s="9"/>
      <c r="E21" s="9"/>
      <c r="F21" s="9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1"/>
      <c r="S21" s="11">
        <f t="shared" si="2"/>
        <v>0</v>
      </c>
      <c r="T21" s="12" t="str">
        <f t="shared" si="1"/>
        <v/>
      </c>
    </row>
    <row r="22" spans="1:20" x14ac:dyDescent="0.25">
      <c r="A22" s="55"/>
      <c r="B22" s="56"/>
      <c r="C22" s="9"/>
      <c r="D22" s="9"/>
      <c r="E22" s="9"/>
      <c r="F22" s="9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1">
        <f t="shared" si="0"/>
        <v>0</v>
      </c>
      <c r="S22" s="11">
        <f t="shared" si="2"/>
        <v>0</v>
      </c>
      <c r="T22" s="12" t="str">
        <f t="shared" si="1"/>
        <v/>
      </c>
    </row>
    <row r="23" spans="1:20" x14ac:dyDescent="0.25">
      <c r="A23" s="55"/>
      <c r="B23" s="56"/>
      <c r="C23" s="9"/>
      <c r="D23" s="9"/>
      <c r="E23" s="9"/>
      <c r="F23" s="9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1">
        <f t="shared" si="0"/>
        <v>0</v>
      </c>
      <c r="S23" s="11">
        <f t="shared" si="2"/>
        <v>0</v>
      </c>
      <c r="T23" s="12" t="str">
        <f t="shared" si="1"/>
        <v/>
      </c>
    </row>
    <row r="24" spans="1:20" x14ac:dyDescent="0.25">
      <c r="A24" s="55"/>
      <c r="B24" s="56"/>
      <c r="C24" s="9"/>
      <c r="D24" s="9"/>
      <c r="E24" s="9"/>
      <c r="F24" s="9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1">
        <f t="shared" si="0"/>
        <v>0</v>
      </c>
      <c r="S24" s="11">
        <f t="shared" si="2"/>
        <v>0</v>
      </c>
      <c r="T24" s="12" t="str">
        <f t="shared" si="1"/>
        <v/>
      </c>
    </row>
    <row r="25" spans="1:20" x14ac:dyDescent="0.25">
      <c r="A25" s="55"/>
      <c r="B25" s="56"/>
      <c r="C25" s="9"/>
      <c r="D25" s="9"/>
      <c r="E25" s="9"/>
      <c r="F25" s="9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1">
        <f t="shared" si="0"/>
        <v>0</v>
      </c>
      <c r="S25" s="11">
        <f t="shared" si="2"/>
        <v>0</v>
      </c>
      <c r="T25" s="12" t="str">
        <f t="shared" si="1"/>
        <v/>
      </c>
    </row>
    <row r="26" spans="1:20" x14ac:dyDescent="0.25">
      <c r="A26" s="55"/>
      <c r="B26" s="56"/>
      <c r="C26" s="9"/>
      <c r="D26" s="9"/>
      <c r="E26" s="9"/>
      <c r="F26" s="9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1">
        <f t="shared" si="0"/>
        <v>0</v>
      </c>
      <c r="S26" s="11">
        <f t="shared" si="2"/>
        <v>0</v>
      </c>
      <c r="T26" s="12" t="str">
        <f t="shared" si="1"/>
        <v/>
      </c>
    </row>
    <row r="27" spans="1:20" x14ac:dyDescent="0.25">
      <c r="A27" s="55"/>
      <c r="B27" s="56"/>
      <c r="C27" s="9"/>
      <c r="D27" s="9"/>
      <c r="E27" s="9"/>
      <c r="F27" s="9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1">
        <f t="shared" si="0"/>
        <v>0</v>
      </c>
      <c r="S27" s="11">
        <f t="shared" si="2"/>
        <v>0</v>
      </c>
      <c r="T27" s="12" t="str">
        <f t="shared" si="1"/>
        <v/>
      </c>
    </row>
    <row r="28" spans="1:20" x14ac:dyDescent="0.25">
      <c r="A28" s="55"/>
      <c r="B28" s="56"/>
      <c r="C28" s="9"/>
      <c r="D28" s="9"/>
      <c r="E28" s="9"/>
      <c r="F28" s="9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1">
        <f t="shared" si="0"/>
        <v>0</v>
      </c>
      <c r="S28" s="11">
        <f t="shared" si="2"/>
        <v>0</v>
      </c>
      <c r="T28" s="12" t="str">
        <f t="shared" si="1"/>
        <v/>
      </c>
    </row>
    <row r="29" spans="1:20" x14ac:dyDescent="0.25">
      <c r="A29" s="55"/>
      <c r="B29" s="56"/>
      <c r="C29" s="9"/>
      <c r="D29" s="9"/>
      <c r="E29" s="9"/>
      <c r="F29" s="9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1">
        <f t="shared" si="0"/>
        <v>0</v>
      </c>
      <c r="S29" s="11">
        <f t="shared" si="2"/>
        <v>0</v>
      </c>
      <c r="T29" s="12" t="str">
        <f t="shared" si="1"/>
        <v/>
      </c>
    </row>
  </sheetData>
  <sheetProtection selectLockedCells="1"/>
  <mergeCells count="28"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P4:P12"/>
    <mergeCell ref="Q4:Q12"/>
    <mergeCell ref="A14:B14"/>
    <mergeCell ref="A15:B15"/>
    <mergeCell ref="A16:B16"/>
    <mergeCell ref="A17:B17"/>
    <mergeCell ref="A2:O2"/>
    <mergeCell ref="G4:G12"/>
    <mergeCell ref="H4:H12"/>
    <mergeCell ref="I4:I12"/>
    <mergeCell ref="J4:J12"/>
    <mergeCell ref="K4:K12"/>
    <mergeCell ref="L4:L12"/>
    <mergeCell ref="M4:M12"/>
    <mergeCell ref="N4:N12"/>
    <mergeCell ref="O4:O12"/>
  </mergeCells>
  <conditionalFormatting sqref="S14:S29">
    <cfRule type="cellIs" dxfId="13" priority="2" operator="lessThan">
      <formula>0.5</formula>
    </cfRule>
  </conditionalFormatting>
  <conditionalFormatting sqref="R14:R29">
    <cfRule type="cellIs" dxfId="12" priority="1" operator="lessThan">
      <formula>0.5</formula>
    </cfRule>
  </conditionalFormatting>
  <pageMargins left="0.7" right="0.7" top="0.75" bottom="0.75" header="0.3" footer="0.3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U29"/>
  <sheetViews>
    <sheetView topLeftCell="A2" zoomScaleNormal="100" workbookViewId="0">
      <selection activeCell="A16" sqref="A16:B16"/>
    </sheetView>
  </sheetViews>
  <sheetFormatPr defaultRowHeight="15" x14ac:dyDescent="0.25"/>
  <cols>
    <col min="1" max="1" width="14.5703125" style="2" bestFit="1" customWidth="1"/>
    <col min="2" max="2" width="34.5703125" style="2" customWidth="1"/>
    <col min="3" max="3" width="13.42578125" style="2" bestFit="1" customWidth="1"/>
    <col min="4" max="4" width="9.28515625" style="2" hidden="1" customWidth="1"/>
    <col min="5" max="6" width="5.7109375" style="2" hidden="1" customWidth="1"/>
    <col min="7" max="18" width="4.7109375" style="2" customWidth="1"/>
    <col min="19" max="21" width="5.7109375" style="2" customWidth="1"/>
    <col min="22" max="256" width="9.140625" style="2"/>
    <col min="257" max="257" width="13.7109375" style="2" customWidth="1"/>
    <col min="258" max="258" width="23.42578125" style="2" customWidth="1"/>
    <col min="259" max="259" width="13.42578125" style="2" customWidth="1"/>
    <col min="260" max="262" width="0" style="2" hidden="1" customWidth="1"/>
    <col min="263" max="274" width="4.7109375" style="2" customWidth="1"/>
    <col min="275" max="277" width="5.7109375" style="2" customWidth="1"/>
    <col min="278" max="512" width="9.140625" style="2"/>
    <col min="513" max="513" width="13.7109375" style="2" customWidth="1"/>
    <col min="514" max="514" width="23.42578125" style="2" customWidth="1"/>
    <col min="515" max="515" width="13.42578125" style="2" customWidth="1"/>
    <col min="516" max="518" width="0" style="2" hidden="1" customWidth="1"/>
    <col min="519" max="530" width="4.7109375" style="2" customWidth="1"/>
    <col min="531" max="533" width="5.7109375" style="2" customWidth="1"/>
    <col min="534" max="768" width="9.140625" style="2"/>
    <col min="769" max="769" width="13.7109375" style="2" customWidth="1"/>
    <col min="770" max="770" width="23.42578125" style="2" customWidth="1"/>
    <col min="771" max="771" width="13.42578125" style="2" customWidth="1"/>
    <col min="772" max="774" width="0" style="2" hidden="1" customWidth="1"/>
    <col min="775" max="786" width="4.7109375" style="2" customWidth="1"/>
    <col min="787" max="789" width="5.7109375" style="2" customWidth="1"/>
    <col min="790" max="1024" width="9.140625" style="2"/>
    <col min="1025" max="1025" width="13.7109375" style="2" customWidth="1"/>
    <col min="1026" max="1026" width="23.42578125" style="2" customWidth="1"/>
    <col min="1027" max="1027" width="13.42578125" style="2" customWidth="1"/>
    <col min="1028" max="1030" width="0" style="2" hidden="1" customWidth="1"/>
    <col min="1031" max="1042" width="4.7109375" style="2" customWidth="1"/>
    <col min="1043" max="1045" width="5.7109375" style="2" customWidth="1"/>
    <col min="1046" max="1280" width="9.140625" style="2"/>
    <col min="1281" max="1281" width="13.7109375" style="2" customWidth="1"/>
    <col min="1282" max="1282" width="23.42578125" style="2" customWidth="1"/>
    <col min="1283" max="1283" width="13.42578125" style="2" customWidth="1"/>
    <col min="1284" max="1286" width="0" style="2" hidden="1" customWidth="1"/>
    <col min="1287" max="1298" width="4.7109375" style="2" customWidth="1"/>
    <col min="1299" max="1301" width="5.7109375" style="2" customWidth="1"/>
    <col min="1302" max="1536" width="9.140625" style="2"/>
    <col min="1537" max="1537" width="13.7109375" style="2" customWidth="1"/>
    <col min="1538" max="1538" width="23.42578125" style="2" customWidth="1"/>
    <col min="1539" max="1539" width="13.42578125" style="2" customWidth="1"/>
    <col min="1540" max="1542" width="0" style="2" hidden="1" customWidth="1"/>
    <col min="1543" max="1554" width="4.7109375" style="2" customWidth="1"/>
    <col min="1555" max="1557" width="5.7109375" style="2" customWidth="1"/>
    <col min="1558" max="1792" width="9.140625" style="2"/>
    <col min="1793" max="1793" width="13.7109375" style="2" customWidth="1"/>
    <col min="1794" max="1794" width="23.42578125" style="2" customWidth="1"/>
    <col min="1795" max="1795" width="13.42578125" style="2" customWidth="1"/>
    <col min="1796" max="1798" width="0" style="2" hidden="1" customWidth="1"/>
    <col min="1799" max="1810" width="4.7109375" style="2" customWidth="1"/>
    <col min="1811" max="1813" width="5.7109375" style="2" customWidth="1"/>
    <col min="1814" max="2048" width="9.140625" style="2"/>
    <col min="2049" max="2049" width="13.7109375" style="2" customWidth="1"/>
    <col min="2050" max="2050" width="23.42578125" style="2" customWidth="1"/>
    <col min="2051" max="2051" width="13.42578125" style="2" customWidth="1"/>
    <col min="2052" max="2054" width="0" style="2" hidden="1" customWidth="1"/>
    <col min="2055" max="2066" width="4.7109375" style="2" customWidth="1"/>
    <col min="2067" max="2069" width="5.7109375" style="2" customWidth="1"/>
    <col min="2070" max="2304" width="9.140625" style="2"/>
    <col min="2305" max="2305" width="13.7109375" style="2" customWidth="1"/>
    <col min="2306" max="2306" width="23.42578125" style="2" customWidth="1"/>
    <col min="2307" max="2307" width="13.42578125" style="2" customWidth="1"/>
    <col min="2308" max="2310" width="0" style="2" hidden="1" customWidth="1"/>
    <col min="2311" max="2322" width="4.7109375" style="2" customWidth="1"/>
    <col min="2323" max="2325" width="5.7109375" style="2" customWidth="1"/>
    <col min="2326" max="2560" width="9.140625" style="2"/>
    <col min="2561" max="2561" width="13.7109375" style="2" customWidth="1"/>
    <col min="2562" max="2562" width="23.42578125" style="2" customWidth="1"/>
    <col min="2563" max="2563" width="13.42578125" style="2" customWidth="1"/>
    <col min="2564" max="2566" width="0" style="2" hidden="1" customWidth="1"/>
    <col min="2567" max="2578" width="4.7109375" style="2" customWidth="1"/>
    <col min="2579" max="2581" width="5.7109375" style="2" customWidth="1"/>
    <col min="2582" max="2816" width="9.140625" style="2"/>
    <col min="2817" max="2817" width="13.7109375" style="2" customWidth="1"/>
    <col min="2818" max="2818" width="23.42578125" style="2" customWidth="1"/>
    <col min="2819" max="2819" width="13.42578125" style="2" customWidth="1"/>
    <col min="2820" max="2822" width="0" style="2" hidden="1" customWidth="1"/>
    <col min="2823" max="2834" width="4.7109375" style="2" customWidth="1"/>
    <col min="2835" max="2837" width="5.7109375" style="2" customWidth="1"/>
    <col min="2838" max="3072" width="9.140625" style="2"/>
    <col min="3073" max="3073" width="13.7109375" style="2" customWidth="1"/>
    <col min="3074" max="3074" width="23.42578125" style="2" customWidth="1"/>
    <col min="3075" max="3075" width="13.42578125" style="2" customWidth="1"/>
    <col min="3076" max="3078" width="0" style="2" hidden="1" customWidth="1"/>
    <col min="3079" max="3090" width="4.7109375" style="2" customWidth="1"/>
    <col min="3091" max="3093" width="5.7109375" style="2" customWidth="1"/>
    <col min="3094" max="3328" width="9.140625" style="2"/>
    <col min="3329" max="3329" width="13.7109375" style="2" customWidth="1"/>
    <col min="3330" max="3330" width="23.42578125" style="2" customWidth="1"/>
    <col min="3331" max="3331" width="13.42578125" style="2" customWidth="1"/>
    <col min="3332" max="3334" width="0" style="2" hidden="1" customWidth="1"/>
    <col min="3335" max="3346" width="4.7109375" style="2" customWidth="1"/>
    <col min="3347" max="3349" width="5.7109375" style="2" customWidth="1"/>
    <col min="3350" max="3584" width="9.140625" style="2"/>
    <col min="3585" max="3585" width="13.7109375" style="2" customWidth="1"/>
    <col min="3586" max="3586" width="23.42578125" style="2" customWidth="1"/>
    <col min="3587" max="3587" width="13.42578125" style="2" customWidth="1"/>
    <col min="3588" max="3590" width="0" style="2" hidden="1" customWidth="1"/>
    <col min="3591" max="3602" width="4.7109375" style="2" customWidth="1"/>
    <col min="3603" max="3605" width="5.7109375" style="2" customWidth="1"/>
    <col min="3606" max="3840" width="9.140625" style="2"/>
    <col min="3841" max="3841" width="13.7109375" style="2" customWidth="1"/>
    <col min="3842" max="3842" width="23.42578125" style="2" customWidth="1"/>
    <col min="3843" max="3843" width="13.42578125" style="2" customWidth="1"/>
    <col min="3844" max="3846" width="0" style="2" hidden="1" customWidth="1"/>
    <col min="3847" max="3858" width="4.7109375" style="2" customWidth="1"/>
    <col min="3859" max="3861" width="5.7109375" style="2" customWidth="1"/>
    <col min="3862" max="4096" width="9.140625" style="2"/>
    <col min="4097" max="4097" width="13.7109375" style="2" customWidth="1"/>
    <col min="4098" max="4098" width="23.42578125" style="2" customWidth="1"/>
    <col min="4099" max="4099" width="13.42578125" style="2" customWidth="1"/>
    <col min="4100" max="4102" width="0" style="2" hidden="1" customWidth="1"/>
    <col min="4103" max="4114" width="4.7109375" style="2" customWidth="1"/>
    <col min="4115" max="4117" width="5.7109375" style="2" customWidth="1"/>
    <col min="4118" max="4352" width="9.140625" style="2"/>
    <col min="4353" max="4353" width="13.7109375" style="2" customWidth="1"/>
    <col min="4354" max="4354" width="23.42578125" style="2" customWidth="1"/>
    <col min="4355" max="4355" width="13.42578125" style="2" customWidth="1"/>
    <col min="4356" max="4358" width="0" style="2" hidden="1" customWidth="1"/>
    <col min="4359" max="4370" width="4.7109375" style="2" customWidth="1"/>
    <col min="4371" max="4373" width="5.7109375" style="2" customWidth="1"/>
    <col min="4374" max="4608" width="9.140625" style="2"/>
    <col min="4609" max="4609" width="13.7109375" style="2" customWidth="1"/>
    <col min="4610" max="4610" width="23.42578125" style="2" customWidth="1"/>
    <col min="4611" max="4611" width="13.42578125" style="2" customWidth="1"/>
    <col min="4612" max="4614" width="0" style="2" hidden="1" customWidth="1"/>
    <col min="4615" max="4626" width="4.7109375" style="2" customWidth="1"/>
    <col min="4627" max="4629" width="5.7109375" style="2" customWidth="1"/>
    <col min="4630" max="4864" width="9.140625" style="2"/>
    <col min="4865" max="4865" width="13.7109375" style="2" customWidth="1"/>
    <col min="4866" max="4866" width="23.42578125" style="2" customWidth="1"/>
    <col min="4867" max="4867" width="13.42578125" style="2" customWidth="1"/>
    <col min="4868" max="4870" width="0" style="2" hidden="1" customWidth="1"/>
    <col min="4871" max="4882" width="4.7109375" style="2" customWidth="1"/>
    <col min="4883" max="4885" width="5.7109375" style="2" customWidth="1"/>
    <col min="4886" max="5120" width="9.140625" style="2"/>
    <col min="5121" max="5121" width="13.7109375" style="2" customWidth="1"/>
    <col min="5122" max="5122" width="23.42578125" style="2" customWidth="1"/>
    <col min="5123" max="5123" width="13.42578125" style="2" customWidth="1"/>
    <col min="5124" max="5126" width="0" style="2" hidden="1" customWidth="1"/>
    <col min="5127" max="5138" width="4.7109375" style="2" customWidth="1"/>
    <col min="5139" max="5141" width="5.7109375" style="2" customWidth="1"/>
    <col min="5142" max="5376" width="9.140625" style="2"/>
    <col min="5377" max="5377" width="13.7109375" style="2" customWidth="1"/>
    <col min="5378" max="5378" width="23.42578125" style="2" customWidth="1"/>
    <col min="5379" max="5379" width="13.42578125" style="2" customWidth="1"/>
    <col min="5380" max="5382" width="0" style="2" hidden="1" customWidth="1"/>
    <col min="5383" max="5394" width="4.7109375" style="2" customWidth="1"/>
    <col min="5395" max="5397" width="5.7109375" style="2" customWidth="1"/>
    <col min="5398" max="5632" width="9.140625" style="2"/>
    <col min="5633" max="5633" width="13.7109375" style="2" customWidth="1"/>
    <col min="5634" max="5634" width="23.42578125" style="2" customWidth="1"/>
    <col min="5635" max="5635" width="13.42578125" style="2" customWidth="1"/>
    <col min="5636" max="5638" width="0" style="2" hidden="1" customWidth="1"/>
    <col min="5639" max="5650" width="4.7109375" style="2" customWidth="1"/>
    <col min="5651" max="5653" width="5.7109375" style="2" customWidth="1"/>
    <col min="5654" max="5888" width="9.140625" style="2"/>
    <col min="5889" max="5889" width="13.7109375" style="2" customWidth="1"/>
    <col min="5890" max="5890" width="23.42578125" style="2" customWidth="1"/>
    <col min="5891" max="5891" width="13.42578125" style="2" customWidth="1"/>
    <col min="5892" max="5894" width="0" style="2" hidden="1" customWidth="1"/>
    <col min="5895" max="5906" width="4.7109375" style="2" customWidth="1"/>
    <col min="5907" max="5909" width="5.7109375" style="2" customWidth="1"/>
    <col min="5910" max="6144" width="9.140625" style="2"/>
    <col min="6145" max="6145" width="13.7109375" style="2" customWidth="1"/>
    <col min="6146" max="6146" width="23.42578125" style="2" customWidth="1"/>
    <col min="6147" max="6147" width="13.42578125" style="2" customWidth="1"/>
    <col min="6148" max="6150" width="0" style="2" hidden="1" customWidth="1"/>
    <col min="6151" max="6162" width="4.7109375" style="2" customWidth="1"/>
    <col min="6163" max="6165" width="5.7109375" style="2" customWidth="1"/>
    <col min="6166" max="6400" width="9.140625" style="2"/>
    <col min="6401" max="6401" width="13.7109375" style="2" customWidth="1"/>
    <col min="6402" max="6402" width="23.42578125" style="2" customWidth="1"/>
    <col min="6403" max="6403" width="13.42578125" style="2" customWidth="1"/>
    <col min="6404" max="6406" width="0" style="2" hidden="1" customWidth="1"/>
    <col min="6407" max="6418" width="4.7109375" style="2" customWidth="1"/>
    <col min="6419" max="6421" width="5.7109375" style="2" customWidth="1"/>
    <col min="6422" max="6656" width="9.140625" style="2"/>
    <col min="6657" max="6657" width="13.7109375" style="2" customWidth="1"/>
    <col min="6658" max="6658" width="23.42578125" style="2" customWidth="1"/>
    <col min="6659" max="6659" width="13.42578125" style="2" customWidth="1"/>
    <col min="6660" max="6662" width="0" style="2" hidden="1" customWidth="1"/>
    <col min="6663" max="6674" width="4.7109375" style="2" customWidth="1"/>
    <col min="6675" max="6677" width="5.7109375" style="2" customWidth="1"/>
    <col min="6678" max="6912" width="9.140625" style="2"/>
    <col min="6913" max="6913" width="13.7109375" style="2" customWidth="1"/>
    <col min="6914" max="6914" width="23.42578125" style="2" customWidth="1"/>
    <col min="6915" max="6915" width="13.42578125" style="2" customWidth="1"/>
    <col min="6916" max="6918" width="0" style="2" hidden="1" customWidth="1"/>
    <col min="6919" max="6930" width="4.7109375" style="2" customWidth="1"/>
    <col min="6931" max="6933" width="5.7109375" style="2" customWidth="1"/>
    <col min="6934" max="7168" width="9.140625" style="2"/>
    <col min="7169" max="7169" width="13.7109375" style="2" customWidth="1"/>
    <col min="7170" max="7170" width="23.42578125" style="2" customWidth="1"/>
    <col min="7171" max="7171" width="13.42578125" style="2" customWidth="1"/>
    <col min="7172" max="7174" width="0" style="2" hidden="1" customWidth="1"/>
    <col min="7175" max="7186" width="4.7109375" style="2" customWidth="1"/>
    <col min="7187" max="7189" width="5.7109375" style="2" customWidth="1"/>
    <col min="7190" max="7424" width="9.140625" style="2"/>
    <col min="7425" max="7425" width="13.7109375" style="2" customWidth="1"/>
    <col min="7426" max="7426" width="23.42578125" style="2" customWidth="1"/>
    <col min="7427" max="7427" width="13.42578125" style="2" customWidth="1"/>
    <col min="7428" max="7430" width="0" style="2" hidden="1" customWidth="1"/>
    <col min="7431" max="7442" width="4.7109375" style="2" customWidth="1"/>
    <col min="7443" max="7445" width="5.7109375" style="2" customWidth="1"/>
    <col min="7446" max="7680" width="9.140625" style="2"/>
    <col min="7681" max="7681" width="13.7109375" style="2" customWidth="1"/>
    <col min="7682" max="7682" width="23.42578125" style="2" customWidth="1"/>
    <col min="7683" max="7683" width="13.42578125" style="2" customWidth="1"/>
    <col min="7684" max="7686" width="0" style="2" hidden="1" customWidth="1"/>
    <col min="7687" max="7698" width="4.7109375" style="2" customWidth="1"/>
    <col min="7699" max="7701" width="5.7109375" style="2" customWidth="1"/>
    <col min="7702" max="7936" width="9.140625" style="2"/>
    <col min="7937" max="7937" width="13.7109375" style="2" customWidth="1"/>
    <col min="7938" max="7938" width="23.42578125" style="2" customWidth="1"/>
    <col min="7939" max="7939" width="13.42578125" style="2" customWidth="1"/>
    <col min="7940" max="7942" width="0" style="2" hidden="1" customWidth="1"/>
    <col min="7943" max="7954" width="4.7109375" style="2" customWidth="1"/>
    <col min="7955" max="7957" width="5.7109375" style="2" customWidth="1"/>
    <col min="7958" max="8192" width="9.140625" style="2"/>
    <col min="8193" max="8193" width="13.7109375" style="2" customWidth="1"/>
    <col min="8194" max="8194" width="23.42578125" style="2" customWidth="1"/>
    <col min="8195" max="8195" width="13.42578125" style="2" customWidth="1"/>
    <col min="8196" max="8198" width="0" style="2" hidden="1" customWidth="1"/>
    <col min="8199" max="8210" width="4.7109375" style="2" customWidth="1"/>
    <col min="8211" max="8213" width="5.7109375" style="2" customWidth="1"/>
    <col min="8214" max="8448" width="9.140625" style="2"/>
    <col min="8449" max="8449" width="13.7109375" style="2" customWidth="1"/>
    <col min="8450" max="8450" width="23.42578125" style="2" customWidth="1"/>
    <col min="8451" max="8451" width="13.42578125" style="2" customWidth="1"/>
    <col min="8452" max="8454" width="0" style="2" hidden="1" customWidth="1"/>
    <col min="8455" max="8466" width="4.7109375" style="2" customWidth="1"/>
    <col min="8467" max="8469" width="5.7109375" style="2" customWidth="1"/>
    <col min="8470" max="8704" width="9.140625" style="2"/>
    <col min="8705" max="8705" width="13.7109375" style="2" customWidth="1"/>
    <col min="8706" max="8706" width="23.42578125" style="2" customWidth="1"/>
    <col min="8707" max="8707" width="13.42578125" style="2" customWidth="1"/>
    <col min="8708" max="8710" width="0" style="2" hidden="1" customWidth="1"/>
    <col min="8711" max="8722" width="4.7109375" style="2" customWidth="1"/>
    <col min="8723" max="8725" width="5.7109375" style="2" customWidth="1"/>
    <col min="8726" max="8960" width="9.140625" style="2"/>
    <col min="8961" max="8961" width="13.7109375" style="2" customWidth="1"/>
    <col min="8962" max="8962" width="23.42578125" style="2" customWidth="1"/>
    <col min="8963" max="8963" width="13.42578125" style="2" customWidth="1"/>
    <col min="8964" max="8966" width="0" style="2" hidden="1" customWidth="1"/>
    <col min="8967" max="8978" width="4.7109375" style="2" customWidth="1"/>
    <col min="8979" max="8981" width="5.7109375" style="2" customWidth="1"/>
    <col min="8982" max="9216" width="9.140625" style="2"/>
    <col min="9217" max="9217" width="13.7109375" style="2" customWidth="1"/>
    <col min="9218" max="9218" width="23.42578125" style="2" customWidth="1"/>
    <col min="9219" max="9219" width="13.42578125" style="2" customWidth="1"/>
    <col min="9220" max="9222" width="0" style="2" hidden="1" customWidth="1"/>
    <col min="9223" max="9234" width="4.7109375" style="2" customWidth="1"/>
    <col min="9235" max="9237" width="5.7109375" style="2" customWidth="1"/>
    <col min="9238" max="9472" width="9.140625" style="2"/>
    <col min="9473" max="9473" width="13.7109375" style="2" customWidth="1"/>
    <col min="9474" max="9474" width="23.42578125" style="2" customWidth="1"/>
    <col min="9475" max="9475" width="13.42578125" style="2" customWidth="1"/>
    <col min="9476" max="9478" width="0" style="2" hidden="1" customWidth="1"/>
    <col min="9479" max="9490" width="4.7109375" style="2" customWidth="1"/>
    <col min="9491" max="9493" width="5.7109375" style="2" customWidth="1"/>
    <col min="9494" max="9728" width="9.140625" style="2"/>
    <col min="9729" max="9729" width="13.7109375" style="2" customWidth="1"/>
    <col min="9730" max="9730" width="23.42578125" style="2" customWidth="1"/>
    <col min="9731" max="9731" width="13.42578125" style="2" customWidth="1"/>
    <col min="9732" max="9734" width="0" style="2" hidden="1" customWidth="1"/>
    <col min="9735" max="9746" width="4.7109375" style="2" customWidth="1"/>
    <col min="9747" max="9749" width="5.7109375" style="2" customWidth="1"/>
    <col min="9750" max="9984" width="9.140625" style="2"/>
    <col min="9985" max="9985" width="13.7109375" style="2" customWidth="1"/>
    <col min="9986" max="9986" width="23.42578125" style="2" customWidth="1"/>
    <col min="9987" max="9987" width="13.42578125" style="2" customWidth="1"/>
    <col min="9988" max="9990" width="0" style="2" hidden="1" customWidth="1"/>
    <col min="9991" max="10002" width="4.7109375" style="2" customWidth="1"/>
    <col min="10003" max="10005" width="5.7109375" style="2" customWidth="1"/>
    <col min="10006" max="10240" width="9.140625" style="2"/>
    <col min="10241" max="10241" width="13.7109375" style="2" customWidth="1"/>
    <col min="10242" max="10242" width="23.42578125" style="2" customWidth="1"/>
    <col min="10243" max="10243" width="13.42578125" style="2" customWidth="1"/>
    <col min="10244" max="10246" width="0" style="2" hidden="1" customWidth="1"/>
    <col min="10247" max="10258" width="4.7109375" style="2" customWidth="1"/>
    <col min="10259" max="10261" width="5.7109375" style="2" customWidth="1"/>
    <col min="10262" max="10496" width="9.140625" style="2"/>
    <col min="10497" max="10497" width="13.7109375" style="2" customWidth="1"/>
    <col min="10498" max="10498" width="23.42578125" style="2" customWidth="1"/>
    <col min="10499" max="10499" width="13.42578125" style="2" customWidth="1"/>
    <col min="10500" max="10502" width="0" style="2" hidden="1" customWidth="1"/>
    <col min="10503" max="10514" width="4.7109375" style="2" customWidth="1"/>
    <col min="10515" max="10517" width="5.7109375" style="2" customWidth="1"/>
    <col min="10518" max="10752" width="9.140625" style="2"/>
    <col min="10753" max="10753" width="13.7109375" style="2" customWidth="1"/>
    <col min="10754" max="10754" width="23.42578125" style="2" customWidth="1"/>
    <col min="10755" max="10755" width="13.42578125" style="2" customWidth="1"/>
    <col min="10756" max="10758" width="0" style="2" hidden="1" customWidth="1"/>
    <col min="10759" max="10770" width="4.7109375" style="2" customWidth="1"/>
    <col min="10771" max="10773" width="5.7109375" style="2" customWidth="1"/>
    <col min="10774" max="11008" width="9.140625" style="2"/>
    <col min="11009" max="11009" width="13.7109375" style="2" customWidth="1"/>
    <col min="11010" max="11010" width="23.42578125" style="2" customWidth="1"/>
    <col min="11011" max="11011" width="13.42578125" style="2" customWidth="1"/>
    <col min="11012" max="11014" width="0" style="2" hidden="1" customWidth="1"/>
    <col min="11015" max="11026" width="4.7109375" style="2" customWidth="1"/>
    <col min="11027" max="11029" width="5.7109375" style="2" customWidth="1"/>
    <col min="11030" max="11264" width="9.140625" style="2"/>
    <col min="11265" max="11265" width="13.7109375" style="2" customWidth="1"/>
    <col min="11266" max="11266" width="23.42578125" style="2" customWidth="1"/>
    <col min="11267" max="11267" width="13.42578125" style="2" customWidth="1"/>
    <col min="11268" max="11270" width="0" style="2" hidden="1" customWidth="1"/>
    <col min="11271" max="11282" width="4.7109375" style="2" customWidth="1"/>
    <col min="11283" max="11285" width="5.7109375" style="2" customWidth="1"/>
    <col min="11286" max="11520" width="9.140625" style="2"/>
    <col min="11521" max="11521" width="13.7109375" style="2" customWidth="1"/>
    <col min="11522" max="11522" width="23.42578125" style="2" customWidth="1"/>
    <col min="11523" max="11523" width="13.42578125" style="2" customWidth="1"/>
    <col min="11524" max="11526" width="0" style="2" hidden="1" customWidth="1"/>
    <col min="11527" max="11538" width="4.7109375" style="2" customWidth="1"/>
    <col min="11539" max="11541" width="5.7109375" style="2" customWidth="1"/>
    <col min="11542" max="11776" width="9.140625" style="2"/>
    <col min="11777" max="11777" width="13.7109375" style="2" customWidth="1"/>
    <col min="11778" max="11778" width="23.42578125" style="2" customWidth="1"/>
    <col min="11779" max="11779" width="13.42578125" style="2" customWidth="1"/>
    <col min="11780" max="11782" width="0" style="2" hidden="1" customWidth="1"/>
    <col min="11783" max="11794" width="4.7109375" style="2" customWidth="1"/>
    <col min="11795" max="11797" width="5.7109375" style="2" customWidth="1"/>
    <col min="11798" max="12032" width="9.140625" style="2"/>
    <col min="12033" max="12033" width="13.7109375" style="2" customWidth="1"/>
    <col min="12034" max="12034" width="23.42578125" style="2" customWidth="1"/>
    <col min="12035" max="12035" width="13.42578125" style="2" customWidth="1"/>
    <col min="12036" max="12038" width="0" style="2" hidden="1" customWidth="1"/>
    <col min="12039" max="12050" width="4.7109375" style="2" customWidth="1"/>
    <col min="12051" max="12053" width="5.7109375" style="2" customWidth="1"/>
    <col min="12054" max="12288" width="9.140625" style="2"/>
    <col min="12289" max="12289" width="13.7109375" style="2" customWidth="1"/>
    <col min="12290" max="12290" width="23.42578125" style="2" customWidth="1"/>
    <col min="12291" max="12291" width="13.42578125" style="2" customWidth="1"/>
    <col min="12292" max="12294" width="0" style="2" hidden="1" customWidth="1"/>
    <col min="12295" max="12306" width="4.7109375" style="2" customWidth="1"/>
    <col min="12307" max="12309" width="5.7109375" style="2" customWidth="1"/>
    <col min="12310" max="12544" width="9.140625" style="2"/>
    <col min="12545" max="12545" width="13.7109375" style="2" customWidth="1"/>
    <col min="12546" max="12546" width="23.42578125" style="2" customWidth="1"/>
    <col min="12547" max="12547" width="13.42578125" style="2" customWidth="1"/>
    <col min="12548" max="12550" width="0" style="2" hidden="1" customWidth="1"/>
    <col min="12551" max="12562" width="4.7109375" style="2" customWidth="1"/>
    <col min="12563" max="12565" width="5.7109375" style="2" customWidth="1"/>
    <col min="12566" max="12800" width="9.140625" style="2"/>
    <col min="12801" max="12801" width="13.7109375" style="2" customWidth="1"/>
    <col min="12802" max="12802" width="23.42578125" style="2" customWidth="1"/>
    <col min="12803" max="12803" width="13.42578125" style="2" customWidth="1"/>
    <col min="12804" max="12806" width="0" style="2" hidden="1" customWidth="1"/>
    <col min="12807" max="12818" width="4.7109375" style="2" customWidth="1"/>
    <col min="12819" max="12821" width="5.7109375" style="2" customWidth="1"/>
    <col min="12822" max="13056" width="9.140625" style="2"/>
    <col min="13057" max="13057" width="13.7109375" style="2" customWidth="1"/>
    <col min="13058" max="13058" width="23.42578125" style="2" customWidth="1"/>
    <col min="13059" max="13059" width="13.42578125" style="2" customWidth="1"/>
    <col min="13060" max="13062" width="0" style="2" hidden="1" customWidth="1"/>
    <col min="13063" max="13074" width="4.7109375" style="2" customWidth="1"/>
    <col min="13075" max="13077" width="5.7109375" style="2" customWidth="1"/>
    <col min="13078" max="13312" width="9.140625" style="2"/>
    <col min="13313" max="13313" width="13.7109375" style="2" customWidth="1"/>
    <col min="13314" max="13314" width="23.42578125" style="2" customWidth="1"/>
    <col min="13315" max="13315" width="13.42578125" style="2" customWidth="1"/>
    <col min="13316" max="13318" width="0" style="2" hidden="1" customWidth="1"/>
    <col min="13319" max="13330" width="4.7109375" style="2" customWidth="1"/>
    <col min="13331" max="13333" width="5.7109375" style="2" customWidth="1"/>
    <col min="13334" max="13568" width="9.140625" style="2"/>
    <col min="13569" max="13569" width="13.7109375" style="2" customWidth="1"/>
    <col min="13570" max="13570" width="23.42578125" style="2" customWidth="1"/>
    <col min="13571" max="13571" width="13.42578125" style="2" customWidth="1"/>
    <col min="13572" max="13574" width="0" style="2" hidden="1" customWidth="1"/>
    <col min="13575" max="13586" width="4.7109375" style="2" customWidth="1"/>
    <col min="13587" max="13589" width="5.7109375" style="2" customWidth="1"/>
    <col min="13590" max="13824" width="9.140625" style="2"/>
    <col min="13825" max="13825" width="13.7109375" style="2" customWidth="1"/>
    <col min="13826" max="13826" width="23.42578125" style="2" customWidth="1"/>
    <col min="13827" max="13827" width="13.42578125" style="2" customWidth="1"/>
    <col min="13828" max="13830" width="0" style="2" hidden="1" customWidth="1"/>
    <col min="13831" max="13842" width="4.7109375" style="2" customWidth="1"/>
    <col min="13843" max="13845" width="5.7109375" style="2" customWidth="1"/>
    <col min="13846" max="14080" width="9.140625" style="2"/>
    <col min="14081" max="14081" width="13.7109375" style="2" customWidth="1"/>
    <col min="14082" max="14082" width="23.42578125" style="2" customWidth="1"/>
    <col min="14083" max="14083" width="13.42578125" style="2" customWidth="1"/>
    <col min="14084" max="14086" width="0" style="2" hidden="1" customWidth="1"/>
    <col min="14087" max="14098" width="4.7109375" style="2" customWidth="1"/>
    <col min="14099" max="14101" width="5.7109375" style="2" customWidth="1"/>
    <col min="14102" max="14336" width="9.140625" style="2"/>
    <col min="14337" max="14337" width="13.7109375" style="2" customWidth="1"/>
    <col min="14338" max="14338" width="23.42578125" style="2" customWidth="1"/>
    <col min="14339" max="14339" width="13.42578125" style="2" customWidth="1"/>
    <col min="14340" max="14342" width="0" style="2" hidden="1" customWidth="1"/>
    <col min="14343" max="14354" width="4.7109375" style="2" customWidth="1"/>
    <col min="14355" max="14357" width="5.7109375" style="2" customWidth="1"/>
    <col min="14358" max="14592" width="9.140625" style="2"/>
    <col min="14593" max="14593" width="13.7109375" style="2" customWidth="1"/>
    <col min="14594" max="14594" width="23.42578125" style="2" customWidth="1"/>
    <col min="14595" max="14595" width="13.42578125" style="2" customWidth="1"/>
    <col min="14596" max="14598" width="0" style="2" hidden="1" customWidth="1"/>
    <col min="14599" max="14610" width="4.7109375" style="2" customWidth="1"/>
    <col min="14611" max="14613" width="5.7109375" style="2" customWidth="1"/>
    <col min="14614" max="14848" width="9.140625" style="2"/>
    <col min="14849" max="14849" width="13.7109375" style="2" customWidth="1"/>
    <col min="14850" max="14850" width="23.42578125" style="2" customWidth="1"/>
    <col min="14851" max="14851" width="13.42578125" style="2" customWidth="1"/>
    <col min="14852" max="14854" width="0" style="2" hidden="1" customWidth="1"/>
    <col min="14855" max="14866" width="4.7109375" style="2" customWidth="1"/>
    <col min="14867" max="14869" width="5.7109375" style="2" customWidth="1"/>
    <col min="14870" max="15104" width="9.140625" style="2"/>
    <col min="15105" max="15105" width="13.7109375" style="2" customWidth="1"/>
    <col min="15106" max="15106" width="23.42578125" style="2" customWidth="1"/>
    <col min="15107" max="15107" width="13.42578125" style="2" customWidth="1"/>
    <col min="15108" max="15110" width="0" style="2" hidden="1" customWidth="1"/>
    <col min="15111" max="15122" width="4.7109375" style="2" customWidth="1"/>
    <col min="15123" max="15125" width="5.7109375" style="2" customWidth="1"/>
    <col min="15126" max="15360" width="9.140625" style="2"/>
    <col min="15361" max="15361" width="13.7109375" style="2" customWidth="1"/>
    <col min="15362" max="15362" width="23.42578125" style="2" customWidth="1"/>
    <col min="15363" max="15363" width="13.42578125" style="2" customWidth="1"/>
    <col min="15364" max="15366" width="0" style="2" hidden="1" customWidth="1"/>
    <col min="15367" max="15378" width="4.7109375" style="2" customWidth="1"/>
    <col min="15379" max="15381" width="5.7109375" style="2" customWidth="1"/>
    <col min="15382" max="15616" width="9.140625" style="2"/>
    <col min="15617" max="15617" width="13.7109375" style="2" customWidth="1"/>
    <col min="15618" max="15618" width="23.42578125" style="2" customWidth="1"/>
    <col min="15619" max="15619" width="13.42578125" style="2" customWidth="1"/>
    <col min="15620" max="15622" width="0" style="2" hidden="1" customWidth="1"/>
    <col min="15623" max="15634" width="4.7109375" style="2" customWidth="1"/>
    <col min="15635" max="15637" width="5.7109375" style="2" customWidth="1"/>
    <col min="15638" max="15872" width="9.140625" style="2"/>
    <col min="15873" max="15873" width="13.7109375" style="2" customWidth="1"/>
    <col min="15874" max="15874" width="23.42578125" style="2" customWidth="1"/>
    <col min="15875" max="15875" width="13.42578125" style="2" customWidth="1"/>
    <col min="15876" max="15878" width="0" style="2" hidden="1" customWidth="1"/>
    <col min="15879" max="15890" width="4.7109375" style="2" customWidth="1"/>
    <col min="15891" max="15893" width="5.7109375" style="2" customWidth="1"/>
    <col min="15894" max="16128" width="9.140625" style="2"/>
    <col min="16129" max="16129" width="13.7109375" style="2" customWidth="1"/>
    <col min="16130" max="16130" width="23.42578125" style="2" customWidth="1"/>
    <col min="16131" max="16131" width="13.42578125" style="2" customWidth="1"/>
    <col min="16132" max="16134" width="0" style="2" hidden="1" customWidth="1"/>
    <col min="16135" max="16146" width="4.7109375" style="2" customWidth="1"/>
    <col min="16147" max="16149" width="5.7109375" style="2" customWidth="1"/>
    <col min="16150" max="16384" width="9.140625" style="2"/>
  </cols>
  <sheetData>
    <row r="2" spans="1:21" ht="27" x14ac:dyDescent="0.35">
      <c r="A2" s="57" t="s">
        <v>299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21" ht="15" customHeight="1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21" ht="15" customHeight="1" x14ac:dyDescent="0.35">
      <c r="A4" s="3"/>
      <c r="B4" s="3"/>
      <c r="C4" s="3"/>
      <c r="D4" s="3"/>
      <c r="E4" s="3"/>
      <c r="F4" s="3"/>
      <c r="G4" s="58" t="s">
        <v>278</v>
      </c>
      <c r="H4" s="58" t="s">
        <v>279</v>
      </c>
      <c r="I4" s="58" t="s">
        <v>280</v>
      </c>
      <c r="J4" s="58" t="s">
        <v>281</v>
      </c>
      <c r="K4" s="58" t="s">
        <v>282</v>
      </c>
      <c r="L4" s="58" t="s">
        <v>283</v>
      </c>
      <c r="M4" s="58" t="s">
        <v>284</v>
      </c>
      <c r="N4" s="58" t="s">
        <v>285</v>
      </c>
      <c r="O4" s="58" t="s">
        <v>286</v>
      </c>
      <c r="P4" s="58" t="s">
        <v>287</v>
      </c>
      <c r="Q4" s="59" t="s">
        <v>300</v>
      </c>
      <c r="R4" s="59" t="s">
        <v>288</v>
      </c>
    </row>
    <row r="5" spans="1:21" ht="15" customHeight="1" x14ac:dyDescent="0.35">
      <c r="A5" s="4" t="s">
        <v>289</v>
      </c>
      <c r="B5" s="5" t="s">
        <v>290</v>
      </c>
      <c r="C5" s="3"/>
      <c r="D5" s="3"/>
      <c r="E5" s="3"/>
      <c r="F5" s="3"/>
      <c r="G5" s="58"/>
      <c r="H5" s="58"/>
      <c r="I5" s="58"/>
      <c r="J5" s="58"/>
      <c r="K5" s="58"/>
      <c r="L5" s="58"/>
      <c r="M5" s="58"/>
      <c r="N5" s="58"/>
      <c r="O5" s="58"/>
      <c r="P5" s="58"/>
      <c r="Q5" s="59"/>
      <c r="R5" s="59"/>
    </row>
    <row r="6" spans="1:21" ht="15" customHeight="1" x14ac:dyDescent="0.35">
      <c r="A6" s="6"/>
      <c r="B6" s="7"/>
      <c r="C6" s="3"/>
      <c r="D6" s="3"/>
      <c r="E6" s="3"/>
      <c r="F6" s="3"/>
      <c r="G6" s="58"/>
      <c r="H6" s="58"/>
      <c r="I6" s="58"/>
      <c r="J6" s="58"/>
      <c r="K6" s="58"/>
      <c r="L6" s="58"/>
      <c r="M6" s="58"/>
      <c r="N6" s="58"/>
      <c r="O6" s="58"/>
      <c r="P6" s="58"/>
      <c r="Q6" s="59"/>
      <c r="R6" s="59"/>
    </row>
    <row r="7" spans="1:21" ht="15" customHeight="1" x14ac:dyDescent="0.35">
      <c r="A7" s="4" t="s">
        <v>291</v>
      </c>
      <c r="B7" s="5" t="str">
        <f>'FP 1'!B7</f>
        <v>30. juni 2018</v>
      </c>
      <c r="C7" s="3"/>
      <c r="D7" s="3"/>
      <c r="E7" s="3"/>
      <c r="F7" s="3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  <c r="R7" s="59"/>
    </row>
    <row r="8" spans="1:21" ht="15" customHeight="1" x14ac:dyDescent="0.35">
      <c r="A8" s="6"/>
      <c r="B8" s="7"/>
      <c r="C8" s="3"/>
      <c r="D8" s="3"/>
      <c r="E8" s="3"/>
      <c r="F8" s="3"/>
      <c r="G8" s="58"/>
      <c r="H8" s="58"/>
      <c r="I8" s="58"/>
      <c r="J8" s="58"/>
      <c r="K8" s="58"/>
      <c r="L8" s="58"/>
      <c r="M8" s="58"/>
      <c r="N8" s="58"/>
      <c r="O8" s="58"/>
      <c r="P8" s="58"/>
      <c r="Q8" s="59"/>
      <c r="R8" s="59"/>
    </row>
    <row r="9" spans="1:21" ht="15" customHeight="1" x14ac:dyDescent="0.35">
      <c r="A9" s="4" t="s">
        <v>292</v>
      </c>
      <c r="B9" s="5" t="str">
        <f>'FP 1'!B9</f>
        <v>Sydkystens Hundeskole</v>
      </c>
      <c r="C9" s="3"/>
      <c r="D9" s="3"/>
      <c r="E9" s="3"/>
      <c r="F9" s="3"/>
      <c r="G9" s="58"/>
      <c r="H9" s="58"/>
      <c r="I9" s="58"/>
      <c r="J9" s="58"/>
      <c r="K9" s="58"/>
      <c r="L9" s="58"/>
      <c r="M9" s="58"/>
      <c r="N9" s="58"/>
      <c r="O9" s="58"/>
      <c r="P9" s="58"/>
      <c r="Q9" s="59"/>
      <c r="R9" s="59"/>
    </row>
    <row r="10" spans="1:21" ht="15" customHeight="1" x14ac:dyDescent="0.35">
      <c r="A10" s="6"/>
      <c r="B10" s="7"/>
      <c r="C10" s="3"/>
      <c r="D10" s="3"/>
      <c r="E10" s="3"/>
      <c r="F10" s="3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9"/>
      <c r="R10" s="59"/>
    </row>
    <row r="11" spans="1:21" ht="15" customHeight="1" x14ac:dyDescent="0.35">
      <c r="A11" s="4" t="s">
        <v>293</v>
      </c>
      <c r="B11" s="5" t="s">
        <v>129</v>
      </c>
      <c r="C11" s="3"/>
      <c r="D11" s="3"/>
      <c r="E11" s="3"/>
      <c r="F11" s="3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9"/>
      <c r="R11" s="59"/>
    </row>
    <row r="12" spans="1:21" ht="15" customHeight="1" x14ac:dyDescent="0.25"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  <c r="R12" s="59"/>
    </row>
    <row r="13" spans="1:21" x14ac:dyDescent="0.25">
      <c r="A13" s="8" t="s">
        <v>294</v>
      </c>
      <c r="B13" s="8"/>
      <c r="C13" s="8" t="s">
        <v>295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 t="s">
        <v>296</v>
      </c>
      <c r="T13" s="8" t="s">
        <v>297</v>
      </c>
      <c r="U13" s="8" t="s">
        <v>298</v>
      </c>
    </row>
    <row r="14" spans="1:21" x14ac:dyDescent="0.25">
      <c r="A14" s="55" t="str">
        <f>Program!G12&amp;Program!I12</f>
        <v>Pinon "brava"Kira Sand</v>
      </c>
      <c r="B14" s="56"/>
      <c r="C14" t="str">
        <f>Program!F12</f>
        <v>DK12272/2015</v>
      </c>
      <c r="D14" s="9"/>
      <c r="E14" s="9"/>
      <c r="F14" s="9"/>
      <c r="G14" s="13"/>
      <c r="H14" s="13">
        <v>4</v>
      </c>
      <c r="I14" s="13">
        <v>3</v>
      </c>
      <c r="J14" s="13">
        <v>4</v>
      </c>
      <c r="K14" s="13">
        <v>4.5</v>
      </c>
      <c r="L14" s="13">
        <v>2.5</v>
      </c>
      <c r="M14" s="13">
        <v>5</v>
      </c>
      <c r="N14" s="13">
        <v>5</v>
      </c>
      <c r="O14" s="13">
        <v>3.5</v>
      </c>
      <c r="P14" s="13">
        <v>1.5</v>
      </c>
      <c r="Q14" s="13">
        <v>2.5</v>
      </c>
      <c r="R14" s="13">
        <v>5</v>
      </c>
      <c r="S14" s="11">
        <f>SUM(G14:R14)</f>
        <v>40.5</v>
      </c>
      <c r="T14" s="11">
        <f>COUNTA(G14:R14)</f>
        <v>11</v>
      </c>
      <c r="U14" s="12">
        <f t="shared" ref="U14:U29" si="0">IF(T14&lt;1,"",SUM(G14:R14)/T14)</f>
        <v>3.6818181818181817</v>
      </c>
    </row>
    <row r="15" spans="1:21" x14ac:dyDescent="0.25">
      <c r="A15" s="55" t="str">
        <f>Program!G13&amp;Program!I13</f>
        <v>Topperteam's Rough 'n Gold JasminSusanne Sørensen</v>
      </c>
      <c r="B15" s="56"/>
      <c r="C15" t="str">
        <f>Program!F13</f>
        <v>DK13405/2016</v>
      </c>
      <c r="D15" s="9"/>
      <c r="E15" s="9"/>
      <c r="F15" s="9"/>
      <c r="G15" s="13">
        <v>5</v>
      </c>
      <c r="H15" s="13">
        <v>5</v>
      </c>
      <c r="I15" s="13">
        <v>3</v>
      </c>
      <c r="J15" s="13">
        <v>4.5</v>
      </c>
      <c r="K15" s="13">
        <v>5</v>
      </c>
      <c r="L15" s="13">
        <v>5</v>
      </c>
      <c r="M15" s="13">
        <v>5</v>
      </c>
      <c r="N15" s="13"/>
      <c r="O15" s="13">
        <v>5</v>
      </c>
      <c r="P15" s="13">
        <v>0</v>
      </c>
      <c r="Q15" s="13">
        <v>3</v>
      </c>
      <c r="R15" s="13">
        <v>5</v>
      </c>
      <c r="S15" s="11">
        <f t="shared" ref="S15:S29" si="1">SUM(G15:R15)</f>
        <v>45.5</v>
      </c>
      <c r="T15" s="11">
        <f>COUNTA(G15:R15)</f>
        <v>11</v>
      </c>
      <c r="U15" s="12">
        <f t="shared" si="0"/>
        <v>4.1363636363636367</v>
      </c>
    </row>
    <row r="16" spans="1:21" x14ac:dyDescent="0.25">
      <c r="A16" s="55" t="str">
        <f>Program!G14&amp;Program!I14</f>
        <v>Gawain's Twilight ZoneMaj-Britt Schultz Jensen</v>
      </c>
      <c r="B16" s="56"/>
      <c r="C16" t="str">
        <f>Program!F14</f>
        <v>DK06342/2008</v>
      </c>
      <c r="D16" s="9"/>
      <c r="E16" s="9"/>
      <c r="F16" s="9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1">
        <f t="shared" si="1"/>
        <v>0</v>
      </c>
      <c r="T16" s="11">
        <f t="shared" ref="T16:T29" si="2">COUNTA(G16:R16)</f>
        <v>0</v>
      </c>
      <c r="U16" s="12" t="str">
        <f t="shared" si="0"/>
        <v/>
      </c>
    </row>
    <row r="17" spans="1:21" x14ac:dyDescent="0.25">
      <c r="A17" s="55" t="str">
        <f>Program!G15&amp;Program!I15</f>
        <v>Summardáin Öistein Sólfars HuniAnnie Larsen</v>
      </c>
      <c r="B17" s="56"/>
      <c r="C17" t="str">
        <f>Program!F15</f>
        <v>DK11179/2014</v>
      </c>
      <c r="D17" s="9"/>
      <c r="E17" s="9"/>
      <c r="F17" s="9"/>
      <c r="G17" s="13">
        <v>3.5</v>
      </c>
      <c r="H17" s="13">
        <v>4.5</v>
      </c>
      <c r="I17" s="13">
        <v>3.5</v>
      </c>
      <c r="J17" s="13">
        <v>4</v>
      </c>
      <c r="K17" s="13">
        <v>5</v>
      </c>
      <c r="L17" s="13"/>
      <c r="M17" s="13">
        <v>4</v>
      </c>
      <c r="N17" s="13">
        <v>5</v>
      </c>
      <c r="O17" s="13">
        <v>0</v>
      </c>
      <c r="P17" s="13">
        <v>3.5</v>
      </c>
      <c r="Q17" s="13">
        <v>5</v>
      </c>
      <c r="R17" s="13">
        <v>5</v>
      </c>
      <c r="S17" s="11">
        <f t="shared" si="1"/>
        <v>43</v>
      </c>
      <c r="T17" s="11">
        <f t="shared" si="2"/>
        <v>11</v>
      </c>
      <c r="U17" s="12">
        <f t="shared" si="0"/>
        <v>3.9090909090909092</v>
      </c>
    </row>
    <row r="18" spans="1:21" x14ac:dyDescent="0.25">
      <c r="A18" s="55" t="str">
        <f>Program!G16&amp;Program!I16</f>
        <v>Elverlamshuset's BoogieMathilde Petersen</v>
      </c>
      <c r="B18" s="56"/>
      <c r="C18" t="str">
        <f>Program!F16</f>
        <v>DK12040/2012</v>
      </c>
      <c r="D18" s="9"/>
      <c r="E18" s="9"/>
      <c r="F18" s="9"/>
      <c r="G18" s="13">
        <v>2</v>
      </c>
      <c r="H18" s="13">
        <v>5</v>
      </c>
      <c r="I18" s="13">
        <v>4.5</v>
      </c>
      <c r="J18" s="13">
        <v>5</v>
      </c>
      <c r="K18" s="13">
        <v>5</v>
      </c>
      <c r="L18" s="13">
        <v>2.5</v>
      </c>
      <c r="M18" s="13">
        <v>3.5</v>
      </c>
      <c r="N18" s="13">
        <v>5</v>
      </c>
      <c r="O18" s="13">
        <v>5</v>
      </c>
      <c r="P18" s="13">
        <v>3</v>
      </c>
      <c r="Q18" s="13"/>
      <c r="R18" s="13">
        <v>5</v>
      </c>
      <c r="S18" s="11">
        <f t="shared" ref="S18:S20" si="3">SUM(G18:R18)</f>
        <v>45.5</v>
      </c>
      <c r="T18" s="11">
        <f t="shared" ref="T18:T20" si="4">COUNTA(G18:R18)</f>
        <v>11</v>
      </c>
      <c r="U18" s="12">
        <f t="shared" ref="U18:U20" si="5">IF(T18&lt;1,"",SUM(G18:R18)/T18)</f>
        <v>4.1363636363636367</v>
      </c>
    </row>
    <row r="19" spans="1:21" x14ac:dyDescent="0.25">
      <c r="A19" s="55" t="str">
        <f>Program!G17&amp;Program!I17</f>
        <v>Hidden Farms Kiera In RedBente Borgsmidt</v>
      </c>
      <c r="B19" s="56"/>
      <c r="C19" t="str">
        <f>Program!F17</f>
        <v>DK00809/2017</v>
      </c>
      <c r="D19" s="9"/>
      <c r="E19" s="9"/>
      <c r="F19" s="9"/>
      <c r="G19" s="13">
        <v>4</v>
      </c>
      <c r="H19" s="13">
        <v>5</v>
      </c>
      <c r="I19" s="13">
        <v>4.5</v>
      </c>
      <c r="J19" s="13">
        <v>5</v>
      </c>
      <c r="K19" s="13">
        <v>5</v>
      </c>
      <c r="L19" s="13">
        <v>4</v>
      </c>
      <c r="M19" s="13">
        <v>5</v>
      </c>
      <c r="N19" s="13">
        <v>5</v>
      </c>
      <c r="O19" s="13">
        <v>5</v>
      </c>
      <c r="P19" s="13">
        <v>3</v>
      </c>
      <c r="Q19" s="13"/>
      <c r="R19" s="13">
        <v>5</v>
      </c>
      <c r="S19" s="11">
        <f t="shared" si="3"/>
        <v>50.5</v>
      </c>
      <c r="T19" s="11">
        <f t="shared" si="4"/>
        <v>11</v>
      </c>
      <c r="U19" s="12">
        <f t="shared" si="5"/>
        <v>4.5909090909090908</v>
      </c>
    </row>
    <row r="20" spans="1:21" x14ac:dyDescent="0.25">
      <c r="A20" s="55" t="str">
        <f>Program!G18&amp;Program!I18</f>
        <v>Beautiful Ducesse BarbetteKira Sand</v>
      </c>
      <c r="B20" s="56"/>
      <c r="C20" t="str">
        <f>Program!F18</f>
        <v>DK01279/2011</v>
      </c>
      <c r="D20" s="9"/>
      <c r="E20" s="9"/>
      <c r="F20" s="9"/>
      <c r="G20" s="13"/>
      <c r="H20" s="13">
        <v>3.5</v>
      </c>
      <c r="I20" s="13">
        <v>0</v>
      </c>
      <c r="J20" s="13">
        <v>3.5</v>
      </c>
      <c r="K20" s="13">
        <v>4</v>
      </c>
      <c r="L20" s="13">
        <v>4</v>
      </c>
      <c r="M20" s="13">
        <v>4.5</v>
      </c>
      <c r="N20" s="13">
        <v>3.5</v>
      </c>
      <c r="O20" s="13">
        <v>3</v>
      </c>
      <c r="P20" s="13">
        <v>2.5</v>
      </c>
      <c r="Q20" s="13">
        <v>0</v>
      </c>
      <c r="R20" s="13">
        <v>5</v>
      </c>
      <c r="S20" s="11">
        <f t="shared" si="3"/>
        <v>33.5</v>
      </c>
      <c r="T20" s="11">
        <f t="shared" si="4"/>
        <v>11</v>
      </c>
      <c r="U20" s="12">
        <f t="shared" si="5"/>
        <v>3.0454545454545454</v>
      </c>
    </row>
    <row r="21" spans="1:21" x14ac:dyDescent="0.25">
      <c r="A21" s="55"/>
      <c r="B21" s="56"/>
      <c r="C21" s="9"/>
      <c r="D21" s="9"/>
      <c r="E21" s="9"/>
      <c r="F21" s="9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1">
        <f t="shared" si="1"/>
        <v>0</v>
      </c>
      <c r="T21" s="11">
        <f t="shared" si="2"/>
        <v>0</v>
      </c>
      <c r="U21" s="12" t="str">
        <f t="shared" si="0"/>
        <v/>
      </c>
    </row>
    <row r="22" spans="1:21" x14ac:dyDescent="0.25">
      <c r="A22" s="55"/>
      <c r="B22" s="56"/>
      <c r="C22" s="9"/>
      <c r="D22" s="9"/>
      <c r="E22" s="9"/>
      <c r="F22" s="9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1">
        <f t="shared" si="1"/>
        <v>0</v>
      </c>
      <c r="T22" s="11">
        <f t="shared" si="2"/>
        <v>0</v>
      </c>
      <c r="U22" s="12" t="str">
        <f t="shared" si="0"/>
        <v/>
      </c>
    </row>
    <row r="23" spans="1:21" x14ac:dyDescent="0.25">
      <c r="A23" s="55"/>
      <c r="B23" s="56"/>
      <c r="C23" s="9"/>
      <c r="D23" s="9"/>
      <c r="E23" s="9"/>
      <c r="F23" s="9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1">
        <f t="shared" si="1"/>
        <v>0</v>
      </c>
      <c r="T23" s="11">
        <f t="shared" si="2"/>
        <v>0</v>
      </c>
      <c r="U23" s="12" t="str">
        <f t="shared" si="0"/>
        <v/>
      </c>
    </row>
    <row r="24" spans="1:21" x14ac:dyDescent="0.25">
      <c r="A24" s="55"/>
      <c r="B24" s="56"/>
      <c r="C24" s="9"/>
      <c r="D24" s="9"/>
      <c r="E24" s="9"/>
      <c r="F24" s="9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1">
        <f t="shared" si="1"/>
        <v>0</v>
      </c>
      <c r="T24" s="11">
        <f t="shared" si="2"/>
        <v>0</v>
      </c>
      <c r="U24" s="12" t="str">
        <f t="shared" si="0"/>
        <v/>
      </c>
    </row>
    <row r="25" spans="1:21" x14ac:dyDescent="0.25">
      <c r="A25" s="55"/>
      <c r="B25" s="56"/>
      <c r="C25" s="9"/>
      <c r="D25" s="9"/>
      <c r="E25" s="9"/>
      <c r="F25" s="9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1">
        <f t="shared" si="1"/>
        <v>0</v>
      </c>
      <c r="T25" s="11">
        <f t="shared" si="2"/>
        <v>0</v>
      </c>
      <c r="U25" s="12" t="str">
        <f t="shared" si="0"/>
        <v/>
      </c>
    </row>
    <row r="26" spans="1:21" x14ac:dyDescent="0.25">
      <c r="A26" s="55"/>
      <c r="B26" s="56"/>
      <c r="C26" s="9"/>
      <c r="D26" s="9"/>
      <c r="E26" s="9"/>
      <c r="F26" s="9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1">
        <f t="shared" si="1"/>
        <v>0</v>
      </c>
      <c r="T26" s="11">
        <f t="shared" si="2"/>
        <v>0</v>
      </c>
      <c r="U26" s="12" t="str">
        <f t="shared" si="0"/>
        <v/>
      </c>
    </row>
    <row r="27" spans="1:21" x14ac:dyDescent="0.25">
      <c r="A27" s="55"/>
      <c r="B27" s="56"/>
      <c r="C27" s="9"/>
      <c r="D27" s="9"/>
      <c r="E27" s="9"/>
      <c r="F27" s="9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1">
        <f t="shared" si="1"/>
        <v>0</v>
      </c>
      <c r="T27" s="11">
        <f t="shared" si="2"/>
        <v>0</v>
      </c>
      <c r="U27" s="12" t="str">
        <f t="shared" si="0"/>
        <v/>
      </c>
    </row>
    <row r="28" spans="1:21" x14ac:dyDescent="0.25">
      <c r="A28" s="55"/>
      <c r="B28" s="56"/>
      <c r="C28" s="9"/>
      <c r="D28" s="9"/>
      <c r="E28" s="9"/>
      <c r="F28" s="9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1">
        <f t="shared" si="1"/>
        <v>0</v>
      </c>
      <c r="T28" s="11">
        <f t="shared" si="2"/>
        <v>0</v>
      </c>
      <c r="U28" s="12" t="str">
        <f t="shared" si="0"/>
        <v/>
      </c>
    </row>
    <row r="29" spans="1:21" x14ac:dyDescent="0.25">
      <c r="A29" s="55"/>
      <c r="B29" s="56"/>
      <c r="C29" s="9"/>
      <c r="D29" s="9"/>
      <c r="E29" s="9"/>
      <c r="F29" s="9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1">
        <f t="shared" si="1"/>
        <v>0</v>
      </c>
      <c r="T29" s="11">
        <f t="shared" si="2"/>
        <v>0</v>
      </c>
      <c r="U29" s="12" t="str">
        <f t="shared" si="0"/>
        <v/>
      </c>
    </row>
  </sheetData>
  <sheetProtection selectLockedCells="1"/>
  <mergeCells count="29">
    <mergeCell ref="A29:B29"/>
    <mergeCell ref="A23:B23"/>
    <mergeCell ref="A24:B24"/>
    <mergeCell ref="A25:B25"/>
    <mergeCell ref="A26:B26"/>
    <mergeCell ref="A27:B27"/>
    <mergeCell ref="A28:B28"/>
    <mergeCell ref="A22:B22"/>
    <mergeCell ref="P4:P12"/>
    <mergeCell ref="Q4:Q12"/>
    <mergeCell ref="R4:R12"/>
    <mergeCell ref="A14:B14"/>
    <mergeCell ref="A15:B15"/>
    <mergeCell ref="A16:B16"/>
    <mergeCell ref="A17:B17"/>
    <mergeCell ref="A18:B18"/>
    <mergeCell ref="A19:B19"/>
    <mergeCell ref="A20:B20"/>
    <mergeCell ref="A21:B21"/>
    <mergeCell ref="A2:O2"/>
    <mergeCell ref="G4:G12"/>
    <mergeCell ref="H4:H12"/>
    <mergeCell ref="I4:I12"/>
    <mergeCell ref="J4:J12"/>
    <mergeCell ref="K4:K12"/>
    <mergeCell ref="L4:L12"/>
    <mergeCell ref="M4:M12"/>
    <mergeCell ref="N4:N12"/>
    <mergeCell ref="O4:O12"/>
  </mergeCells>
  <conditionalFormatting sqref="T14:T17 T21:T29">
    <cfRule type="cellIs" dxfId="11" priority="8" operator="lessThan">
      <formula>0.5</formula>
    </cfRule>
  </conditionalFormatting>
  <conditionalFormatting sqref="S14:S17 S21:S29">
    <cfRule type="cellIs" dxfId="10" priority="7" operator="lessThan">
      <formula>0.5</formula>
    </cfRule>
  </conditionalFormatting>
  <conditionalFormatting sqref="T18">
    <cfRule type="cellIs" dxfId="9" priority="6" operator="lessThan">
      <formula>0.5</formula>
    </cfRule>
  </conditionalFormatting>
  <conditionalFormatting sqref="S18">
    <cfRule type="cellIs" dxfId="8" priority="5" operator="lessThan">
      <formula>0.5</formula>
    </cfRule>
  </conditionalFormatting>
  <conditionalFormatting sqref="T19">
    <cfRule type="cellIs" dxfId="7" priority="4" operator="lessThan">
      <formula>0.5</formula>
    </cfRule>
  </conditionalFormatting>
  <conditionalFormatting sqref="S19">
    <cfRule type="cellIs" dxfId="6" priority="3" operator="lessThan">
      <formula>0.5</formula>
    </cfRule>
  </conditionalFormatting>
  <conditionalFormatting sqref="T20">
    <cfRule type="cellIs" dxfId="5" priority="2" operator="lessThan">
      <formula>0.5</formula>
    </cfRule>
  </conditionalFormatting>
  <conditionalFormatting sqref="S20">
    <cfRule type="cellIs" dxfId="4" priority="1" operator="lessThan">
      <formula>0.5</formula>
    </cfRule>
  </conditionalFormatting>
  <pageMargins left="0.7" right="0.7" top="0.75" bottom="0.75" header="0.3" footer="0.3"/>
  <pageSetup paperSize="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U29"/>
  <sheetViews>
    <sheetView zoomScaleNormal="100" workbookViewId="0">
      <selection activeCell="S16" sqref="S16"/>
    </sheetView>
  </sheetViews>
  <sheetFormatPr defaultRowHeight="15" x14ac:dyDescent="0.25"/>
  <cols>
    <col min="1" max="1" width="14.5703125" style="2" bestFit="1" customWidth="1"/>
    <col min="2" max="2" width="23.42578125" style="2" customWidth="1"/>
    <col min="3" max="3" width="13.42578125" style="2" customWidth="1"/>
    <col min="4" max="4" width="9.28515625" style="2" hidden="1" customWidth="1"/>
    <col min="5" max="6" width="5.7109375" style="2" hidden="1" customWidth="1"/>
    <col min="7" max="18" width="4.7109375" style="2" customWidth="1"/>
    <col min="19" max="21" width="5.7109375" style="2" customWidth="1"/>
    <col min="22" max="256" width="9.140625" style="2"/>
    <col min="257" max="257" width="13.7109375" style="2" customWidth="1"/>
    <col min="258" max="258" width="23.42578125" style="2" customWidth="1"/>
    <col min="259" max="259" width="13.42578125" style="2" customWidth="1"/>
    <col min="260" max="262" width="0" style="2" hidden="1" customWidth="1"/>
    <col min="263" max="274" width="4.7109375" style="2" customWidth="1"/>
    <col min="275" max="277" width="5.7109375" style="2" customWidth="1"/>
    <col min="278" max="512" width="9.140625" style="2"/>
    <col min="513" max="513" width="13.7109375" style="2" customWidth="1"/>
    <col min="514" max="514" width="23.42578125" style="2" customWidth="1"/>
    <col min="515" max="515" width="13.42578125" style="2" customWidth="1"/>
    <col min="516" max="518" width="0" style="2" hidden="1" customWidth="1"/>
    <col min="519" max="530" width="4.7109375" style="2" customWidth="1"/>
    <col min="531" max="533" width="5.7109375" style="2" customWidth="1"/>
    <col min="534" max="768" width="9.140625" style="2"/>
    <col min="769" max="769" width="13.7109375" style="2" customWidth="1"/>
    <col min="770" max="770" width="23.42578125" style="2" customWidth="1"/>
    <col min="771" max="771" width="13.42578125" style="2" customWidth="1"/>
    <col min="772" max="774" width="0" style="2" hidden="1" customWidth="1"/>
    <col min="775" max="786" width="4.7109375" style="2" customWidth="1"/>
    <col min="787" max="789" width="5.7109375" style="2" customWidth="1"/>
    <col min="790" max="1024" width="9.140625" style="2"/>
    <col min="1025" max="1025" width="13.7109375" style="2" customWidth="1"/>
    <col min="1026" max="1026" width="23.42578125" style="2" customWidth="1"/>
    <col min="1027" max="1027" width="13.42578125" style="2" customWidth="1"/>
    <col min="1028" max="1030" width="0" style="2" hidden="1" customWidth="1"/>
    <col min="1031" max="1042" width="4.7109375" style="2" customWidth="1"/>
    <col min="1043" max="1045" width="5.7109375" style="2" customWidth="1"/>
    <col min="1046" max="1280" width="9.140625" style="2"/>
    <col min="1281" max="1281" width="13.7109375" style="2" customWidth="1"/>
    <col min="1282" max="1282" width="23.42578125" style="2" customWidth="1"/>
    <col min="1283" max="1283" width="13.42578125" style="2" customWidth="1"/>
    <col min="1284" max="1286" width="0" style="2" hidden="1" customWidth="1"/>
    <col min="1287" max="1298" width="4.7109375" style="2" customWidth="1"/>
    <col min="1299" max="1301" width="5.7109375" style="2" customWidth="1"/>
    <col min="1302" max="1536" width="9.140625" style="2"/>
    <col min="1537" max="1537" width="13.7109375" style="2" customWidth="1"/>
    <col min="1538" max="1538" width="23.42578125" style="2" customWidth="1"/>
    <col min="1539" max="1539" width="13.42578125" style="2" customWidth="1"/>
    <col min="1540" max="1542" width="0" style="2" hidden="1" customWidth="1"/>
    <col min="1543" max="1554" width="4.7109375" style="2" customWidth="1"/>
    <col min="1555" max="1557" width="5.7109375" style="2" customWidth="1"/>
    <col min="1558" max="1792" width="9.140625" style="2"/>
    <col min="1793" max="1793" width="13.7109375" style="2" customWidth="1"/>
    <col min="1794" max="1794" width="23.42578125" style="2" customWidth="1"/>
    <col min="1795" max="1795" width="13.42578125" style="2" customWidth="1"/>
    <col min="1796" max="1798" width="0" style="2" hidden="1" customWidth="1"/>
    <col min="1799" max="1810" width="4.7109375" style="2" customWidth="1"/>
    <col min="1811" max="1813" width="5.7109375" style="2" customWidth="1"/>
    <col min="1814" max="2048" width="9.140625" style="2"/>
    <col min="2049" max="2049" width="13.7109375" style="2" customWidth="1"/>
    <col min="2050" max="2050" width="23.42578125" style="2" customWidth="1"/>
    <col min="2051" max="2051" width="13.42578125" style="2" customWidth="1"/>
    <col min="2052" max="2054" width="0" style="2" hidden="1" customWidth="1"/>
    <col min="2055" max="2066" width="4.7109375" style="2" customWidth="1"/>
    <col min="2067" max="2069" width="5.7109375" style="2" customWidth="1"/>
    <col min="2070" max="2304" width="9.140625" style="2"/>
    <col min="2305" max="2305" width="13.7109375" style="2" customWidth="1"/>
    <col min="2306" max="2306" width="23.42578125" style="2" customWidth="1"/>
    <col min="2307" max="2307" width="13.42578125" style="2" customWidth="1"/>
    <col min="2308" max="2310" width="0" style="2" hidden="1" customWidth="1"/>
    <col min="2311" max="2322" width="4.7109375" style="2" customWidth="1"/>
    <col min="2323" max="2325" width="5.7109375" style="2" customWidth="1"/>
    <col min="2326" max="2560" width="9.140625" style="2"/>
    <col min="2561" max="2561" width="13.7109375" style="2" customWidth="1"/>
    <col min="2562" max="2562" width="23.42578125" style="2" customWidth="1"/>
    <col min="2563" max="2563" width="13.42578125" style="2" customWidth="1"/>
    <col min="2564" max="2566" width="0" style="2" hidden="1" customWidth="1"/>
    <col min="2567" max="2578" width="4.7109375" style="2" customWidth="1"/>
    <col min="2579" max="2581" width="5.7109375" style="2" customWidth="1"/>
    <col min="2582" max="2816" width="9.140625" style="2"/>
    <col min="2817" max="2817" width="13.7109375" style="2" customWidth="1"/>
    <col min="2818" max="2818" width="23.42578125" style="2" customWidth="1"/>
    <col min="2819" max="2819" width="13.42578125" style="2" customWidth="1"/>
    <col min="2820" max="2822" width="0" style="2" hidden="1" customWidth="1"/>
    <col min="2823" max="2834" width="4.7109375" style="2" customWidth="1"/>
    <col min="2835" max="2837" width="5.7109375" style="2" customWidth="1"/>
    <col min="2838" max="3072" width="9.140625" style="2"/>
    <col min="3073" max="3073" width="13.7109375" style="2" customWidth="1"/>
    <col min="3074" max="3074" width="23.42578125" style="2" customWidth="1"/>
    <col min="3075" max="3075" width="13.42578125" style="2" customWidth="1"/>
    <col min="3076" max="3078" width="0" style="2" hidden="1" customWidth="1"/>
    <col min="3079" max="3090" width="4.7109375" style="2" customWidth="1"/>
    <col min="3091" max="3093" width="5.7109375" style="2" customWidth="1"/>
    <col min="3094" max="3328" width="9.140625" style="2"/>
    <col min="3329" max="3329" width="13.7109375" style="2" customWidth="1"/>
    <col min="3330" max="3330" width="23.42578125" style="2" customWidth="1"/>
    <col min="3331" max="3331" width="13.42578125" style="2" customWidth="1"/>
    <col min="3332" max="3334" width="0" style="2" hidden="1" customWidth="1"/>
    <col min="3335" max="3346" width="4.7109375" style="2" customWidth="1"/>
    <col min="3347" max="3349" width="5.7109375" style="2" customWidth="1"/>
    <col min="3350" max="3584" width="9.140625" style="2"/>
    <col min="3585" max="3585" width="13.7109375" style="2" customWidth="1"/>
    <col min="3586" max="3586" width="23.42578125" style="2" customWidth="1"/>
    <col min="3587" max="3587" width="13.42578125" style="2" customWidth="1"/>
    <col min="3588" max="3590" width="0" style="2" hidden="1" customWidth="1"/>
    <col min="3591" max="3602" width="4.7109375" style="2" customWidth="1"/>
    <col min="3603" max="3605" width="5.7109375" style="2" customWidth="1"/>
    <col min="3606" max="3840" width="9.140625" style="2"/>
    <col min="3841" max="3841" width="13.7109375" style="2" customWidth="1"/>
    <col min="3842" max="3842" width="23.42578125" style="2" customWidth="1"/>
    <col min="3843" max="3843" width="13.42578125" style="2" customWidth="1"/>
    <col min="3844" max="3846" width="0" style="2" hidden="1" customWidth="1"/>
    <col min="3847" max="3858" width="4.7109375" style="2" customWidth="1"/>
    <col min="3859" max="3861" width="5.7109375" style="2" customWidth="1"/>
    <col min="3862" max="4096" width="9.140625" style="2"/>
    <col min="4097" max="4097" width="13.7109375" style="2" customWidth="1"/>
    <col min="4098" max="4098" width="23.42578125" style="2" customWidth="1"/>
    <col min="4099" max="4099" width="13.42578125" style="2" customWidth="1"/>
    <col min="4100" max="4102" width="0" style="2" hidden="1" customWidth="1"/>
    <col min="4103" max="4114" width="4.7109375" style="2" customWidth="1"/>
    <col min="4115" max="4117" width="5.7109375" style="2" customWidth="1"/>
    <col min="4118" max="4352" width="9.140625" style="2"/>
    <col min="4353" max="4353" width="13.7109375" style="2" customWidth="1"/>
    <col min="4354" max="4354" width="23.42578125" style="2" customWidth="1"/>
    <col min="4355" max="4355" width="13.42578125" style="2" customWidth="1"/>
    <col min="4356" max="4358" width="0" style="2" hidden="1" customWidth="1"/>
    <col min="4359" max="4370" width="4.7109375" style="2" customWidth="1"/>
    <col min="4371" max="4373" width="5.7109375" style="2" customWidth="1"/>
    <col min="4374" max="4608" width="9.140625" style="2"/>
    <col min="4609" max="4609" width="13.7109375" style="2" customWidth="1"/>
    <col min="4610" max="4610" width="23.42578125" style="2" customWidth="1"/>
    <col min="4611" max="4611" width="13.42578125" style="2" customWidth="1"/>
    <col min="4612" max="4614" width="0" style="2" hidden="1" customWidth="1"/>
    <col min="4615" max="4626" width="4.7109375" style="2" customWidth="1"/>
    <col min="4627" max="4629" width="5.7109375" style="2" customWidth="1"/>
    <col min="4630" max="4864" width="9.140625" style="2"/>
    <col min="4865" max="4865" width="13.7109375" style="2" customWidth="1"/>
    <col min="4866" max="4866" width="23.42578125" style="2" customWidth="1"/>
    <col min="4867" max="4867" width="13.42578125" style="2" customWidth="1"/>
    <col min="4868" max="4870" width="0" style="2" hidden="1" customWidth="1"/>
    <col min="4871" max="4882" width="4.7109375" style="2" customWidth="1"/>
    <col min="4883" max="4885" width="5.7109375" style="2" customWidth="1"/>
    <col min="4886" max="5120" width="9.140625" style="2"/>
    <col min="5121" max="5121" width="13.7109375" style="2" customWidth="1"/>
    <col min="5122" max="5122" width="23.42578125" style="2" customWidth="1"/>
    <col min="5123" max="5123" width="13.42578125" style="2" customWidth="1"/>
    <col min="5124" max="5126" width="0" style="2" hidden="1" customWidth="1"/>
    <col min="5127" max="5138" width="4.7109375" style="2" customWidth="1"/>
    <col min="5139" max="5141" width="5.7109375" style="2" customWidth="1"/>
    <col min="5142" max="5376" width="9.140625" style="2"/>
    <col min="5377" max="5377" width="13.7109375" style="2" customWidth="1"/>
    <col min="5378" max="5378" width="23.42578125" style="2" customWidth="1"/>
    <col min="5379" max="5379" width="13.42578125" style="2" customWidth="1"/>
    <col min="5380" max="5382" width="0" style="2" hidden="1" customWidth="1"/>
    <col min="5383" max="5394" width="4.7109375" style="2" customWidth="1"/>
    <col min="5395" max="5397" width="5.7109375" style="2" customWidth="1"/>
    <col min="5398" max="5632" width="9.140625" style="2"/>
    <col min="5633" max="5633" width="13.7109375" style="2" customWidth="1"/>
    <col min="5634" max="5634" width="23.42578125" style="2" customWidth="1"/>
    <col min="5635" max="5635" width="13.42578125" style="2" customWidth="1"/>
    <col min="5636" max="5638" width="0" style="2" hidden="1" customWidth="1"/>
    <col min="5639" max="5650" width="4.7109375" style="2" customWidth="1"/>
    <col min="5651" max="5653" width="5.7109375" style="2" customWidth="1"/>
    <col min="5654" max="5888" width="9.140625" style="2"/>
    <col min="5889" max="5889" width="13.7109375" style="2" customWidth="1"/>
    <col min="5890" max="5890" width="23.42578125" style="2" customWidth="1"/>
    <col min="5891" max="5891" width="13.42578125" style="2" customWidth="1"/>
    <col min="5892" max="5894" width="0" style="2" hidden="1" customWidth="1"/>
    <col min="5895" max="5906" width="4.7109375" style="2" customWidth="1"/>
    <col min="5907" max="5909" width="5.7109375" style="2" customWidth="1"/>
    <col min="5910" max="6144" width="9.140625" style="2"/>
    <col min="6145" max="6145" width="13.7109375" style="2" customWidth="1"/>
    <col min="6146" max="6146" width="23.42578125" style="2" customWidth="1"/>
    <col min="6147" max="6147" width="13.42578125" style="2" customWidth="1"/>
    <col min="6148" max="6150" width="0" style="2" hidden="1" customWidth="1"/>
    <col min="6151" max="6162" width="4.7109375" style="2" customWidth="1"/>
    <col min="6163" max="6165" width="5.7109375" style="2" customWidth="1"/>
    <col min="6166" max="6400" width="9.140625" style="2"/>
    <col min="6401" max="6401" width="13.7109375" style="2" customWidth="1"/>
    <col min="6402" max="6402" width="23.42578125" style="2" customWidth="1"/>
    <col min="6403" max="6403" width="13.42578125" style="2" customWidth="1"/>
    <col min="6404" max="6406" width="0" style="2" hidden="1" customWidth="1"/>
    <col min="6407" max="6418" width="4.7109375" style="2" customWidth="1"/>
    <col min="6419" max="6421" width="5.7109375" style="2" customWidth="1"/>
    <col min="6422" max="6656" width="9.140625" style="2"/>
    <col min="6657" max="6657" width="13.7109375" style="2" customWidth="1"/>
    <col min="6658" max="6658" width="23.42578125" style="2" customWidth="1"/>
    <col min="6659" max="6659" width="13.42578125" style="2" customWidth="1"/>
    <col min="6660" max="6662" width="0" style="2" hidden="1" customWidth="1"/>
    <col min="6663" max="6674" width="4.7109375" style="2" customWidth="1"/>
    <col min="6675" max="6677" width="5.7109375" style="2" customWidth="1"/>
    <col min="6678" max="6912" width="9.140625" style="2"/>
    <col min="6913" max="6913" width="13.7109375" style="2" customWidth="1"/>
    <col min="6914" max="6914" width="23.42578125" style="2" customWidth="1"/>
    <col min="6915" max="6915" width="13.42578125" style="2" customWidth="1"/>
    <col min="6916" max="6918" width="0" style="2" hidden="1" customWidth="1"/>
    <col min="6919" max="6930" width="4.7109375" style="2" customWidth="1"/>
    <col min="6931" max="6933" width="5.7109375" style="2" customWidth="1"/>
    <col min="6934" max="7168" width="9.140625" style="2"/>
    <col min="7169" max="7169" width="13.7109375" style="2" customWidth="1"/>
    <col min="7170" max="7170" width="23.42578125" style="2" customWidth="1"/>
    <col min="7171" max="7171" width="13.42578125" style="2" customWidth="1"/>
    <col min="7172" max="7174" width="0" style="2" hidden="1" customWidth="1"/>
    <col min="7175" max="7186" width="4.7109375" style="2" customWidth="1"/>
    <col min="7187" max="7189" width="5.7109375" style="2" customWidth="1"/>
    <col min="7190" max="7424" width="9.140625" style="2"/>
    <col min="7425" max="7425" width="13.7109375" style="2" customWidth="1"/>
    <col min="7426" max="7426" width="23.42578125" style="2" customWidth="1"/>
    <col min="7427" max="7427" width="13.42578125" style="2" customWidth="1"/>
    <col min="7428" max="7430" width="0" style="2" hidden="1" customWidth="1"/>
    <col min="7431" max="7442" width="4.7109375" style="2" customWidth="1"/>
    <col min="7443" max="7445" width="5.7109375" style="2" customWidth="1"/>
    <col min="7446" max="7680" width="9.140625" style="2"/>
    <col min="7681" max="7681" width="13.7109375" style="2" customWidth="1"/>
    <col min="7682" max="7682" width="23.42578125" style="2" customWidth="1"/>
    <col min="7683" max="7683" width="13.42578125" style="2" customWidth="1"/>
    <col min="7684" max="7686" width="0" style="2" hidden="1" customWidth="1"/>
    <col min="7687" max="7698" width="4.7109375" style="2" customWidth="1"/>
    <col min="7699" max="7701" width="5.7109375" style="2" customWidth="1"/>
    <col min="7702" max="7936" width="9.140625" style="2"/>
    <col min="7937" max="7937" width="13.7109375" style="2" customWidth="1"/>
    <col min="7938" max="7938" width="23.42578125" style="2" customWidth="1"/>
    <col min="7939" max="7939" width="13.42578125" style="2" customWidth="1"/>
    <col min="7940" max="7942" width="0" style="2" hidden="1" customWidth="1"/>
    <col min="7943" max="7954" width="4.7109375" style="2" customWidth="1"/>
    <col min="7955" max="7957" width="5.7109375" style="2" customWidth="1"/>
    <col min="7958" max="8192" width="9.140625" style="2"/>
    <col min="8193" max="8193" width="13.7109375" style="2" customWidth="1"/>
    <col min="8194" max="8194" width="23.42578125" style="2" customWidth="1"/>
    <col min="8195" max="8195" width="13.42578125" style="2" customWidth="1"/>
    <col min="8196" max="8198" width="0" style="2" hidden="1" customWidth="1"/>
    <col min="8199" max="8210" width="4.7109375" style="2" customWidth="1"/>
    <col min="8211" max="8213" width="5.7109375" style="2" customWidth="1"/>
    <col min="8214" max="8448" width="9.140625" style="2"/>
    <col min="8449" max="8449" width="13.7109375" style="2" customWidth="1"/>
    <col min="8450" max="8450" width="23.42578125" style="2" customWidth="1"/>
    <col min="8451" max="8451" width="13.42578125" style="2" customWidth="1"/>
    <col min="8452" max="8454" width="0" style="2" hidden="1" customWidth="1"/>
    <col min="8455" max="8466" width="4.7109375" style="2" customWidth="1"/>
    <col min="8467" max="8469" width="5.7109375" style="2" customWidth="1"/>
    <col min="8470" max="8704" width="9.140625" style="2"/>
    <col min="8705" max="8705" width="13.7109375" style="2" customWidth="1"/>
    <col min="8706" max="8706" width="23.42578125" style="2" customWidth="1"/>
    <col min="8707" max="8707" width="13.42578125" style="2" customWidth="1"/>
    <col min="8708" max="8710" width="0" style="2" hidden="1" customWidth="1"/>
    <col min="8711" max="8722" width="4.7109375" style="2" customWidth="1"/>
    <col min="8723" max="8725" width="5.7109375" style="2" customWidth="1"/>
    <col min="8726" max="8960" width="9.140625" style="2"/>
    <col min="8961" max="8961" width="13.7109375" style="2" customWidth="1"/>
    <col min="8962" max="8962" width="23.42578125" style="2" customWidth="1"/>
    <col min="8963" max="8963" width="13.42578125" style="2" customWidth="1"/>
    <col min="8964" max="8966" width="0" style="2" hidden="1" customWidth="1"/>
    <col min="8967" max="8978" width="4.7109375" style="2" customWidth="1"/>
    <col min="8979" max="8981" width="5.7109375" style="2" customWidth="1"/>
    <col min="8982" max="9216" width="9.140625" style="2"/>
    <col min="9217" max="9217" width="13.7109375" style="2" customWidth="1"/>
    <col min="9218" max="9218" width="23.42578125" style="2" customWidth="1"/>
    <col min="9219" max="9219" width="13.42578125" style="2" customWidth="1"/>
    <col min="9220" max="9222" width="0" style="2" hidden="1" customWidth="1"/>
    <col min="9223" max="9234" width="4.7109375" style="2" customWidth="1"/>
    <col min="9235" max="9237" width="5.7109375" style="2" customWidth="1"/>
    <col min="9238" max="9472" width="9.140625" style="2"/>
    <col min="9473" max="9473" width="13.7109375" style="2" customWidth="1"/>
    <col min="9474" max="9474" width="23.42578125" style="2" customWidth="1"/>
    <col min="9475" max="9475" width="13.42578125" style="2" customWidth="1"/>
    <col min="9476" max="9478" width="0" style="2" hidden="1" customWidth="1"/>
    <col min="9479" max="9490" width="4.7109375" style="2" customWidth="1"/>
    <col min="9491" max="9493" width="5.7109375" style="2" customWidth="1"/>
    <col min="9494" max="9728" width="9.140625" style="2"/>
    <col min="9729" max="9729" width="13.7109375" style="2" customWidth="1"/>
    <col min="9730" max="9730" width="23.42578125" style="2" customWidth="1"/>
    <col min="9731" max="9731" width="13.42578125" style="2" customWidth="1"/>
    <col min="9732" max="9734" width="0" style="2" hidden="1" customWidth="1"/>
    <col min="9735" max="9746" width="4.7109375" style="2" customWidth="1"/>
    <col min="9747" max="9749" width="5.7109375" style="2" customWidth="1"/>
    <col min="9750" max="9984" width="9.140625" style="2"/>
    <col min="9985" max="9985" width="13.7109375" style="2" customWidth="1"/>
    <col min="9986" max="9986" width="23.42578125" style="2" customWidth="1"/>
    <col min="9987" max="9987" width="13.42578125" style="2" customWidth="1"/>
    <col min="9988" max="9990" width="0" style="2" hidden="1" customWidth="1"/>
    <col min="9991" max="10002" width="4.7109375" style="2" customWidth="1"/>
    <col min="10003" max="10005" width="5.7109375" style="2" customWidth="1"/>
    <col min="10006" max="10240" width="9.140625" style="2"/>
    <col min="10241" max="10241" width="13.7109375" style="2" customWidth="1"/>
    <col min="10242" max="10242" width="23.42578125" style="2" customWidth="1"/>
    <col min="10243" max="10243" width="13.42578125" style="2" customWidth="1"/>
    <col min="10244" max="10246" width="0" style="2" hidden="1" customWidth="1"/>
    <col min="10247" max="10258" width="4.7109375" style="2" customWidth="1"/>
    <col min="10259" max="10261" width="5.7109375" style="2" customWidth="1"/>
    <col min="10262" max="10496" width="9.140625" style="2"/>
    <col min="10497" max="10497" width="13.7109375" style="2" customWidth="1"/>
    <col min="10498" max="10498" width="23.42578125" style="2" customWidth="1"/>
    <col min="10499" max="10499" width="13.42578125" style="2" customWidth="1"/>
    <col min="10500" max="10502" width="0" style="2" hidden="1" customWidth="1"/>
    <col min="10503" max="10514" width="4.7109375" style="2" customWidth="1"/>
    <col min="10515" max="10517" width="5.7109375" style="2" customWidth="1"/>
    <col min="10518" max="10752" width="9.140625" style="2"/>
    <col min="10753" max="10753" width="13.7109375" style="2" customWidth="1"/>
    <col min="10754" max="10754" width="23.42578125" style="2" customWidth="1"/>
    <col min="10755" max="10755" width="13.42578125" style="2" customWidth="1"/>
    <col min="10756" max="10758" width="0" style="2" hidden="1" customWidth="1"/>
    <col min="10759" max="10770" width="4.7109375" style="2" customWidth="1"/>
    <col min="10771" max="10773" width="5.7109375" style="2" customWidth="1"/>
    <col min="10774" max="11008" width="9.140625" style="2"/>
    <col min="11009" max="11009" width="13.7109375" style="2" customWidth="1"/>
    <col min="11010" max="11010" width="23.42578125" style="2" customWidth="1"/>
    <col min="11011" max="11011" width="13.42578125" style="2" customWidth="1"/>
    <col min="11012" max="11014" width="0" style="2" hidden="1" customWidth="1"/>
    <col min="11015" max="11026" width="4.7109375" style="2" customWidth="1"/>
    <col min="11027" max="11029" width="5.7109375" style="2" customWidth="1"/>
    <col min="11030" max="11264" width="9.140625" style="2"/>
    <col min="11265" max="11265" width="13.7109375" style="2" customWidth="1"/>
    <col min="11266" max="11266" width="23.42578125" style="2" customWidth="1"/>
    <col min="11267" max="11267" width="13.42578125" style="2" customWidth="1"/>
    <col min="11268" max="11270" width="0" style="2" hidden="1" customWidth="1"/>
    <col min="11271" max="11282" width="4.7109375" style="2" customWidth="1"/>
    <col min="11283" max="11285" width="5.7109375" style="2" customWidth="1"/>
    <col min="11286" max="11520" width="9.140625" style="2"/>
    <col min="11521" max="11521" width="13.7109375" style="2" customWidth="1"/>
    <col min="11522" max="11522" width="23.42578125" style="2" customWidth="1"/>
    <col min="11523" max="11523" width="13.42578125" style="2" customWidth="1"/>
    <col min="11524" max="11526" width="0" style="2" hidden="1" customWidth="1"/>
    <col min="11527" max="11538" width="4.7109375" style="2" customWidth="1"/>
    <col min="11539" max="11541" width="5.7109375" style="2" customWidth="1"/>
    <col min="11542" max="11776" width="9.140625" style="2"/>
    <col min="11777" max="11777" width="13.7109375" style="2" customWidth="1"/>
    <col min="11778" max="11778" width="23.42578125" style="2" customWidth="1"/>
    <col min="11779" max="11779" width="13.42578125" style="2" customWidth="1"/>
    <col min="11780" max="11782" width="0" style="2" hidden="1" customWidth="1"/>
    <col min="11783" max="11794" width="4.7109375" style="2" customWidth="1"/>
    <col min="11795" max="11797" width="5.7109375" style="2" customWidth="1"/>
    <col min="11798" max="12032" width="9.140625" style="2"/>
    <col min="12033" max="12033" width="13.7109375" style="2" customWidth="1"/>
    <col min="12034" max="12034" width="23.42578125" style="2" customWidth="1"/>
    <col min="12035" max="12035" width="13.42578125" style="2" customWidth="1"/>
    <col min="12036" max="12038" width="0" style="2" hidden="1" customWidth="1"/>
    <col min="12039" max="12050" width="4.7109375" style="2" customWidth="1"/>
    <col min="12051" max="12053" width="5.7109375" style="2" customWidth="1"/>
    <col min="12054" max="12288" width="9.140625" style="2"/>
    <col min="12289" max="12289" width="13.7109375" style="2" customWidth="1"/>
    <col min="12290" max="12290" width="23.42578125" style="2" customWidth="1"/>
    <col min="12291" max="12291" width="13.42578125" style="2" customWidth="1"/>
    <col min="12292" max="12294" width="0" style="2" hidden="1" customWidth="1"/>
    <col min="12295" max="12306" width="4.7109375" style="2" customWidth="1"/>
    <col min="12307" max="12309" width="5.7109375" style="2" customWidth="1"/>
    <col min="12310" max="12544" width="9.140625" style="2"/>
    <col min="12545" max="12545" width="13.7109375" style="2" customWidth="1"/>
    <col min="12546" max="12546" width="23.42578125" style="2" customWidth="1"/>
    <col min="12547" max="12547" width="13.42578125" style="2" customWidth="1"/>
    <col min="12548" max="12550" width="0" style="2" hidden="1" customWidth="1"/>
    <col min="12551" max="12562" width="4.7109375" style="2" customWidth="1"/>
    <col min="12563" max="12565" width="5.7109375" style="2" customWidth="1"/>
    <col min="12566" max="12800" width="9.140625" style="2"/>
    <col min="12801" max="12801" width="13.7109375" style="2" customWidth="1"/>
    <col min="12802" max="12802" width="23.42578125" style="2" customWidth="1"/>
    <col min="12803" max="12803" width="13.42578125" style="2" customWidth="1"/>
    <col min="12804" max="12806" width="0" style="2" hidden="1" customWidth="1"/>
    <col min="12807" max="12818" width="4.7109375" style="2" customWidth="1"/>
    <col min="12819" max="12821" width="5.7109375" style="2" customWidth="1"/>
    <col min="12822" max="13056" width="9.140625" style="2"/>
    <col min="13057" max="13057" width="13.7109375" style="2" customWidth="1"/>
    <col min="13058" max="13058" width="23.42578125" style="2" customWidth="1"/>
    <col min="13059" max="13059" width="13.42578125" style="2" customWidth="1"/>
    <col min="13060" max="13062" width="0" style="2" hidden="1" customWidth="1"/>
    <col min="13063" max="13074" width="4.7109375" style="2" customWidth="1"/>
    <col min="13075" max="13077" width="5.7109375" style="2" customWidth="1"/>
    <col min="13078" max="13312" width="9.140625" style="2"/>
    <col min="13313" max="13313" width="13.7109375" style="2" customWidth="1"/>
    <col min="13314" max="13314" width="23.42578125" style="2" customWidth="1"/>
    <col min="13315" max="13315" width="13.42578125" style="2" customWidth="1"/>
    <col min="13316" max="13318" width="0" style="2" hidden="1" customWidth="1"/>
    <col min="13319" max="13330" width="4.7109375" style="2" customWidth="1"/>
    <col min="13331" max="13333" width="5.7109375" style="2" customWidth="1"/>
    <col min="13334" max="13568" width="9.140625" style="2"/>
    <col min="13569" max="13569" width="13.7109375" style="2" customWidth="1"/>
    <col min="13570" max="13570" width="23.42578125" style="2" customWidth="1"/>
    <col min="13571" max="13571" width="13.42578125" style="2" customWidth="1"/>
    <col min="13572" max="13574" width="0" style="2" hidden="1" customWidth="1"/>
    <col min="13575" max="13586" width="4.7109375" style="2" customWidth="1"/>
    <col min="13587" max="13589" width="5.7109375" style="2" customWidth="1"/>
    <col min="13590" max="13824" width="9.140625" style="2"/>
    <col min="13825" max="13825" width="13.7109375" style="2" customWidth="1"/>
    <col min="13826" max="13826" width="23.42578125" style="2" customWidth="1"/>
    <col min="13827" max="13827" width="13.42578125" style="2" customWidth="1"/>
    <col min="13828" max="13830" width="0" style="2" hidden="1" customWidth="1"/>
    <col min="13831" max="13842" width="4.7109375" style="2" customWidth="1"/>
    <col min="13843" max="13845" width="5.7109375" style="2" customWidth="1"/>
    <col min="13846" max="14080" width="9.140625" style="2"/>
    <col min="14081" max="14081" width="13.7109375" style="2" customWidth="1"/>
    <col min="14082" max="14082" width="23.42578125" style="2" customWidth="1"/>
    <col min="14083" max="14083" width="13.42578125" style="2" customWidth="1"/>
    <col min="14084" max="14086" width="0" style="2" hidden="1" customWidth="1"/>
    <col min="14087" max="14098" width="4.7109375" style="2" customWidth="1"/>
    <col min="14099" max="14101" width="5.7109375" style="2" customWidth="1"/>
    <col min="14102" max="14336" width="9.140625" style="2"/>
    <col min="14337" max="14337" width="13.7109375" style="2" customWidth="1"/>
    <col min="14338" max="14338" width="23.42578125" style="2" customWidth="1"/>
    <col min="14339" max="14339" width="13.42578125" style="2" customWidth="1"/>
    <col min="14340" max="14342" width="0" style="2" hidden="1" customWidth="1"/>
    <col min="14343" max="14354" width="4.7109375" style="2" customWidth="1"/>
    <col min="14355" max="14357" width="5.7109375" style="2" customWidth="1"/>
    <col min="14358" max="14592" width="9.140625" style="2"/>
    <col min="14593" max="14593" width="13.7109375" style="2" customWidth="1"/>
    <col min="14594" max="14594" width="23.42578125" style="2" customWidth="1"/>
    <col min="14595" max="14595" width="13.42578125" style="2" customWidth="1"/>
    <col min="14596" max="14598" width="0" style="2" hidden="1" customWidth="1"/>
    <col min="14599" max="14610" width="4.7109375" style="2" customWidth="1"/>
    <col min="14611" max="14613" width="5.7109375" style="2" customWidth="1"/>
    <col min="14614" max="14848" width="9.140625" style="2"/>
    <col min="14849" max="14849" width="13.7109375" style="2" customWidth="1"/>
    <col min="14850" max="14850" width="23.42578125" style="2" customWidth="1"/>
    <col min="14851" max="14851" width="13.42578125" style="2" customWidth="1"/>
    <col min="14852" max="14854" width="0" style="2" hidden="1" customWidth="1"/>
    <col min="14855" max="14866" width="4.7109375" style="2" customWidth="1"/>
    <col min="14867" max="14869" width="5.7109375" style="2" customWidth="1"/>
    <col min="14870" max="15104" width="9.140625" style="2"/>
    <col min="15105" max="15105" width="13.7109375" style="2" customWidth="1"/>
    <col min="15106" max="15106" width="23.42578125" style="2" customWidth="1"/>
    <col min="15107" max="15107" width="13.42578125" style="2" customWidth="1"/>
    <col min="15108" max="15110" width="0" style="2" hidden="1" customWidth="1"/>
    <col min="15111" max="15122" width="4.7109375" style="2" customWidth="1"/>
    <col min="15123" max="15125" width="5.7109375" style="2" customWidth="1"/>
    <col min="15126" max="15360" width="9.140625" style="2"/>
    <col min="15361" max="15361" width="13.7109375" style="2" customWidth="1"/>
    <col min="15362" max="15362" width="23.42578125" style="2" customWidth="1"/>
    <col min="15363" max="15363" width="13.42578125" style="2" customWidth="1"/>
    <col min="15364" max="15366" width="0" style="2" hidden="1" customWidth="1"/>
    <col min="15367" max="15378" width="4.7109375" style="2" customWidth="1"/>
    <col min="15379" max="15381" width="5.7109375" style="2" customWidth="1"/>
    <col min="15382" max="15616" width="9.140625" style="2"/>
    <col min="15617" max="15617" width="13.7109375" style="2" customWidth="1"/>
    <col min="15618" max="15618" width="23.42578125" style="2" customWidth="1"/>
    <col min="15619" max="15619" width="13.42578125" style="2" customWidth="1"/>
    <col min="15620" max="15622" width="0" style="2" hidden="1" customWidth="1"/>
    <col min="15623" max="15634" width="4.7109375" style="2" customWidth="1"/>
    <col min="15635" max="15637" width="5.7109375" style="2" customWidth="1"/>
    <col min="15638" max="15872" width="9.140625" style="2"/>
    <col min="15873" max="15873" width="13.7109375" style="2" customWidth="1"/>
    <col min="15874" max="15874" width="23.42578125" style="2" customWidth="1"/>
    <col min="15875" max="15875" width="13.42578125" style="2" customWidth="1"/>
    <col min="15876" max="15878" width="0" style="2" hidden="1" customWidth="1"/>
    <col min="15879" max="15890" width="4.7109375" style="2" customWidth="1"/>
    <col min="15891" max="15893" width="5.7109375" style="2" customWidth="1"/>
    <col min="15894" max="16128" width="9.140625" style="2"/>
    <col min="16129" max="16129" width="13.7109375" style="2" customWidth="1"/>
    <col min="16130" max="16130" width="23.42578125" style="2" customWidth="1"/>
    <col min="16131" max="16131" width="13.42578125" style="2" customWidth="1"/>
    <col min="16132" max="16134" width="0" style="2" hidden="1" customWidth="1"/>
    <col min="16135" max="16146" width="4.7109375" style="2" customWidth="1"/>
    <col min="16147" max="16149" width="5.7109375" style="2" customWidth="1"/>
    <col min="16150" max="16384" width="9.140625" style="2"/>
  </cols>
  <sheetData>
    <row r="2" spans="1:21" ht="27" x14ac:dyDescent="0.35">
      <c r="A2" s="57" t="s">
        <v>301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21" ht="15" customHeight="1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21" ht="15" customHeight="1" x14ac:dyDescent="0.35">
      <c r="A4" s="3"/>
      <c r="B4" s="3"/>
      <c r="C4" s="3"/>
      <c r="D4" s="3"/>
      <c r="E4" s="3"/>
      <c r="F4" s="3"/>
      <c r="G4" s="58" t="s">
        <v>278</v>
      </c>
      <c r="H4" s="58" t="s">
        <v>279</v>
      </c>
      <c r="I4" s="58" t="s">
        <v>280</v>
      </c>
      <c r="J4" s="58" t="s">
        <v>281</v>
      </c>
      <c r="K4" s="58" t="s">
        <v>282</v>
      </c>
      <c r="L4" s="58" t="s">
        <v>283</v>
      </c>
      <c r="M4" s="58" t="s">
        <v>284</v>
      </c>
      <c r="N4" s="58" t="s">
        <v>285</v>
      </c>
      <c r="O4" s="58" t="s">
        <v>286</v>
      </c>
      <c r="P4" s="58" t="s">
        <v>287</v>
      </c>
      <c r="Q4" s="59" t="s">
        <v>300</v>
      </c>
      <c r="R4" s="59" t="s">
        <v>288</v>
      </c>
    </row>
    <row r="5" spans="1:21" ht="15" customHeight="1" x14ac:dyDescent="0.35">
      <c r="A5" s="4" t="s">
        <v>289</v>
      </c>
      <c r="B5" s="5" t="s">
        <v>290</v>
      </c>
      <c r="C5" s="3"/>
      <c r="D5" s="3"/>
      <c r="E5" s="3"/>
      <c r="F5" s="3"/>
      <c r="G5" s="58"/>
      <c r="H5" s="58"/>
      <c r="I5" s="58"/>
      <c r="J5" s="58"/>
      <c r="K5" s="58"/>
      <c r="L5" s="58"/>
      <c r="M5" s="58"/>
      <c r="N5" s="58"/>
      <c r="O5" s="58"/>
      <c r="P5" s="58"/>
      <c r="Q5" s="59"/>
      <c r="R5" s="59"/>
    </row>
    <row r="6" spans="1:21" ht="15" customHeight="1" x14ac:dyDescent="0.35">
      <c r="A6" s="6"/>
      <c r="B6" s="7"/>
      <c r="C6" s="3"/>
      <c r="D6" s="3"/>
      <c r="E6" s="3"/>
      <c r="F6" s="3"/>
      <c r="G6" s="58"/>
      <c r="H6" s="58"/>
      <c r="I6" s="58"/>
      <c r="J6" s="58"/>
      <c r="K6" s="58"/>
      <c r="L6" s="58"/>
      <c r="M6" s="58"/>
      <c r="N6" s="58"/>
      <c r="O6" s="58"/>
      <c r="P6" s="58"/>
      <c r="Q6" s="59"/>
      <c r="R6" s="59"/>
    </row>
    <row r="7" spans="1:21" ht="15" customHeight="1" x14ac:dyDescent="0.35">
      <c r="A7" s="4" t="s">
        <v>291</v>
      </c>
      <c r="B7" s="5" t="str">
        <f>'FP 1'!B7</f>
        <v>30. juni 2018</v>
      </c>
      <c r="C7" s="3"/>
      <c r="D7" s="3"/>
      <c r="E7" s="3"/>
      <c r="F7" s="3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  <c r="R7" s="59"/>
    </row>
    <row r="8" spans="1:21" ht="15" customHeight="1" x14ac:dyDescent="0.35">
      <c r="A8" s="6"/>
      <c r="B8" s="7"/>
      <c r="C8" s="3"/>
      <c r="D8" s="3"/>
      <c r="E8" s="3"/>
      <c r="F8" s="3"/>
      <c r="G8" s="58"/>
      <c r="H8" s="58"/>
      <c r="I8" s="58"/>
      <c r="J8" s="58"/>
      <c r="K8" s="58"/>
      <c r="L8" s="58"/>
      <c r="M8" s="58"/>
      <c r="N8" s="58"/>
      <c r="O8" s="58"/>
      <c r="P8" s="58"/>
      <c r="Q8" s="59"/>
      <c r="R8" s="59"/>
    </row>
    <row r="9" spans="1:21" ht="15" customHeight="1" x14ac:dyDescent="0.35">
      <c r="A9" s="4" t="s">
        <v>292</v>
      </c>
      <c r="B9" s="5" t="str">
        <f>'FP 1'!B9</f>
        <v>Sydkystens Hundeskole</v>
      </c>
      <c r="C9" s="3"/>
      <c r="D9" s="3"/>
      <c r="E9" s="3"/>
      <c r="F9" s="3"/>
      <c r="G9" s="58"/>
      <c r="H9" s="58"/>
      <c r="I9" s="58"/>
      <c r="J9" s="58"/>
      <c r="K9" s="58"/>
      <c r="L9" s="58"/>
      <c r="M9" s="58"/>
      <c r="N9" s="58"/>
      <c r="O9" s="58"/>
      <c r="P9" s="58"/>
      <c r="Q9" s="59"/>
      <c r="R9" s="59"/>
    </row>
    <row r="10" spans="1:21" ht="15" customHeight="1" x14ac:dyDescent="0.35">
      <c r="A10" s="6"/>
      <c r="B10" s="7"/>
      <c r="C10" s="3"/>
      <c r="D10" s="3"/>
      <c r="E10" s="3"/>
      <c r="F10" s="3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9"/>
      <c r="R10" s="59"/>
    </row>
    <row r="11" spans="1:21" ht="15" customHeight="1" x14ac:dyDescent="0.35">
      <c r="A11" s="4" t="s">
        <v>293</v>
      </c>
      <c r="B11" s="5" t="s">
        <v>243</v>
      </c>
      <c r="C11" s="3"/>
      <c r="D11" s="3"/>
      <c r="E11" s="3"/>
      <c r="F11" s="3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9"/>
      <c r="R11" s="59"/>
    </row>
    <row r="12" spans="1:21" ht="15" customHeight="1" x14ac:dyDescent="0.25"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  <c r="R12" s="59"/>
    </row>
    <row r="13" spans="1:21" x14ac:dyDescent="0.25">
      <c r="A13" s="8" t="s">
        <v>294</v>
      </c>
      <c r="B13" s="8"/>
      <c r="C13" s="8" t="s">
        <v>295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 t="s">
        <v>296</v>
      </c>
      <c r="T13" s="8" t="s">
        <v>297</v>
      </c>
      <c r="U13" s="8" t="s">
        <v>298</v>
      </c>
    </row>
    <row r="14" spans="1:21" x14ac:dyDescent="0.25">
      <c r="A14" s="55" t="str">
        <f>Program!G19&amp;Program!I19</f>
        <v>Lapinette's Dancing QueenEllyn Grubbe</v>
      </c>
      <c r="B14" s="56"/>
      <c r="C14" t="str">
        <f>Program!F19</f>
        <v>DK13382/2011</v>
      </c>
      <c r="D14" s="9"/>
      <c r="E14" s="9"/>
      <c r="F14" s="9"/>
      <c r="G14" s="13">
        <v>2.5</v>
      </c>
      <c r="H14" s="13">
        <v>4</v>
      </c>
      <c r="I14" s="13">
        <v>3.5</v>
      </c>
      <c r="J14" s="13">
        <v>0.5</v>
      </c>
      <c r="K14" s="13">
        <v>4</v>
      </c>
      <c r="L14" s="13">
        <v>3.5</v>
      </c>
      <c r="M14" s="13">
        <v>4</v>
      </c>
      <c r="N14" s="13">
        <v>3.5</v>
      </c>
      <c r="O14" s="13">
        <v>5</v>
      </c>
      <c r="P14" s="13">
        <v>0</v>
      </c>
      <c r="Q14" s="13">
        <v>4</v>
      </c>
      <c r="R14" s="13">
        <v>5</v>
      </c>
      <c r="S14" s="11">
        <f>SUM(G14:R14)</f>
        <v>39.5</v>
      </c>
      <c r="T14" s="11">
        <f>COUNTA(G14:R14)</f>
        <v>12</v>
      </c>
      <c r="U14" s="12">
        <f t="shared" ref="U14:U29" si="0">IF(T14&lt;1,"",SUM(G14:R14)/T14)</f>
        <v>3.2916666666666665</v>
      </c>
    </row>
    <row r="15" spans="1:21" x14ac:dyDescent="0.25">
      <c r="A15" s="55" t="str">
        <f>Program!G20&amp;Program!I20</f>
        <v>Khetashio Increasing ValueLouise Vig</v>
      </c>
      <c r="B15" s="56"/>
      <c r="C15" t="str">
        <f>Program!F20</f>
        <v>DK08931/2017</v>
      </c>
      <c r="D15" s="9"/>
      <c r="E15" s="9"/>
      <c r="F15" s="9"/>
      <c r="G15" s="13">
        <v>5</v>
      </c>
      <c r="H15" s="13">
        <v>4.5</v>
      </c>
      <c r="I15" s="13">
        <v>4.5</v>
      </c>
      <c r="J15" s="13">
        <v>4.5</v>
      </c>
      <c r="K15" s="13">
        <v>5</v>
      </c>
      <c r="L15" s="13">
        <v>5</v>
      </c>
      <c r="M15" s="13">
        <v>5</v>
      </c>
      <c r="N15" s="13">
        <v>5</v>
      </c>
      <c r="O15" s="13">
        <v>5</v>
      </c>
      <c r="P15" s="13"/>
      <c r="Q15" s="13">
        <v>1</v>
      </c>
      <c r="R15" s="13">
        <v>5</v>
      </c>
      <c r="S15" s="11">
        <f t="shared" ref="S15:S29" si="1">SUM(G15:R15)</f>
        <v>49.5</v>
      </c>
      <c r="T15" s="11">
        <f>COUNTA(G15:R15)</f>
        <v>11</v>
      </c>
      <c r="U15" s="12">
        <f t="shared" si="0"/>
        <v>4.5</v>
      </c>
    </row>
    <row r="16" spans="1:21" x14ac:dyDescent="0.25">
      <c r="A16" s="55" t="str">
        <f>Program!G21&amp;Program!I21</f>
        <v>Lassies Glowing GingerHelle Heidi Jensen</v>
      </c>
      <c r="B16" s="56"/>
      <c r="C16" t="str">
        <f>Program!F21</f>
        <v>DK19162/2008</v>
      </c>
      <c r="D16" s="9"/>
      <c r="E16" s="9"/>
      <c r="F16" s="9"/>
      <c r="G16" s="13">
        <v>4</v>
      </c>
      <c r="H16" s="13">
        <v>4.5</v>
      </c>
      <c r="I16" s="13">
        <v>4.5</v>
      </c>
      <c r="J16" s="13">
        <v>5</v>
      </c>
      <c r="K16" s="13">
        <v>1</v>
      </c>
      <c r="L16" s="13">
        <v>3</v>
      </c>
      <c r="M16" s="13">
        <v>4.5</v>
      </c>
      <c r="N16" s="13">
        <v>5</v>
      </c>
      <c r="O16" s="13">
        <v>3.5</v>
      </c>
      <c r="P16" s="13">
        <v>3.5</v>
      </c>
      <c r="Q16" s="13">
        <v>3</v>
      </c>
      <c r="R16" s="13">
        <v>5</v>
      </c>
      <c r="S16" s="11">
        <f t="shared" si="1"/>
        <v>46.5</v>
      </c>
      <c r="T16" s="11">
        <f t="shared" ref="T16:T29" si="2">COUNTA(G16:R16)</f>
        <v>12</v>
      </c>
      <c r="U16" s="12">
        <f t="shared" si="0"/>
        <v>3.875</v>
      </c>
    </row>
    <row r="17" spans="1:21" x14ac:dyDescent="0.25">
      <c r="A17" s="55"/>
      <c r="B17" s="56"/>
      <c r="C17" s="9"/>
      <c r="D17" s="9"/>
      <c r="E17" s="9"/>
      <c r="F17" s="9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1">
        <f t="shared" si="1"/>
        <v>0</v>
      </c>
      <c r="T17" s="11">
        <f t="shared" si="2"/>
        <v>0</v>
      </c>
      <c r="U17" s="12" t="str">
        <f t="shared" si="0"/>
        <v/>
      </c>
    </row>
    <row r="18" spans="1:21" x14ac:dyDescent="0.25">
      <c r="A18" s="55"/>
      <c r="B18" s="56"/>
      <c r="C18" s="9"/>
      <c r="D18" s="9"/>
      <c r="E18" s="9"/>
      <c r="F18" s="9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1">
        <f t="shared" si="1"/>
        <v>0</v>
      </c>
      <c r="T18" s="11">
        <f t="shared" si="2"/>
        <v>0</v>
      </c>
      <c r="U18" s="12" t="str">
        <f t="shared" si="0"/>
        <v/>
      </c>
    </row>
    <row r="19" spans="1:21" x14ac:dyDescent="0.25">
      <c r="A19" s="55"/>
      <c r="B19" s="56"/>
      <c r="C19" s="9"/>
      <c r="D19" s="9"/>
      <c r="E19" s="9"/>
      <c r="F19" s="9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1">
        <f t="shared" si="1"/>
        <v>0</v>
      </c>
      <c r="T19" s="11">
        <f t="shared" si="2"/>
        <v>0</v>
      </c>
      <c r="U19" s="12" t="str">
        <f t="shared" si="0"/>
        <v/>
      </c>
    </row>
    <row r="20" spans="1:21" x14ac:dyDescent="0.25">
      <c r="A20" s="55"/>
      <c r="B20" s="56"/>
      <c r="C20" s="9"/>
      <c r="D20" s="9"/>
      <c r="E20" s="9"/>
      <c r="F20" s="9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1">
        <f t="shared" si="1"/>
        <v>0</v>
      </c>
      <c r="T20" s="11">
        <f t="shared" si="2"/>
        <v>0</v>
      </c>
      <c r="U20" s="12" t="str">
        <f t="shared" si="0"/>
        <v/>
      </c>
    </row>
    <row r="21" spans="1:21" x14ac:dyDescent="0.25">
      <c r="A21" s="55"/>
      <c r="B21" s="56"/>
      <c r="C21" s="9"/>
      <c r="D21" s="9"/>
      <c r="E21" s="9"/>
      <c r="F21" s="9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1">
        <f t="shared" si="1"/>
        <v>0</v>
      </c>
      <c r="T21" s="11">
        <f t="shared" si="2"/>
        <v>0</v>
      </c>
      <c r="U21" s="12" t="str">
        <f t="shared" si="0"/>
        <v/>
      </c>
    </row>
    <row r="22" spans="1:21" x14ac:dyDescent="0.25">
      <c r="A22" s="55"/>
      <c r="B22" s="56"/>
      <c r="C22" s="9"/>
      <c r="D22" s="9"/>
      <c r="E22" s="9"/>
      <c r="F22" s="9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1">
        <f t="shared" si="1"/>
        <v>0</v>
      </c>
      <c r="T22" s="11">
        <f t="shared" si="2"/>
        <v>0</v>
      </c>
      <c r="U22" s="12" t="str">
        <f t="shared" si="0"/>
        <v/>
      </c>
    </row>
    <row r="23" spans="1:21" x14ac:dyDescent="0.25">
      <c r="A23" s="55"/>
      <c r="B23" s="56"/>
      <c r="C23" s="9"/>
      <c r="D23" s="9"/>
      <c r="E23" s="9"/>
      <c r="F23" s="9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1">
        <f t="shared" si="1"/>
        <v>0</v>
      </c>
      <c r="T23" s="11">
        <f t="shared" si="2"/>
        <v>0</v>
      </c>
      <c r="U23" s="12" t="str">
        <f t="shared" si="0"/>
        <v/>
      </c>
    </row>
    <row r="24" spans="1:21" x14ac:dyDescent="0.25">
      <c r="A24" s="55"/>
      <c r="B24" s="56"/>
      <c r="C24" s="9"/>
      <c r="D24" s="9"/>
      <c r="E24" s="9"/>
      <c r="F24" s="9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1">
        <f t="shared" si="1"/>
        <v>0</v>
      </c>
      <c r="T24" s="11">
        <f t="shared" si="2"/>
        <v>0</v>
      </c>
      <c r="U24" s="12" t="str">
        <f t="shared" si="0"/>
        <v/>
      </c>
    </row>
    <row r="25" spans="1:21" x14ac:dyDescent="0.25">
      <c r="A25" s="55"/>
      <c r="B25" s="56"/>
      <c r="C25" s="9"/>
      <c r="D25" s="9"/>
      <c r="E25" s="9"/>
      <c r="F25" s="9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1">
        <f t="shared" si="1"/>
        <v>0</v>
      </c>
      <c r="T25" s="11">
        <f t="shared" si="2"/>
        <v>0</v>
      </c>
      <c r="U25" s="12" t="str">
        <f t="shared" si="0"/>
        <v/>
      </c>
    </row>
    <row r="26" spans="1:21" x14ac:dyDescent="0.25">
      <c r="A26" s="55"/>
      <c r="B26" s="56"/>
      <c r="C26" s="9"/>
      <c r="D26" s="9"/>
      <c r="E26" s="9"/>
      <c r="F26" s="9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1">
        <f t="shared" si="1"/>
        <v>0</v>
      </c>
      <c r="T26" s="11">
        <f t="shared" si="2"/>
        <v>0</v>
      </c>
      <c r="U26" s="12" t="str">
        <f t="shared" si="0"/>
        <v/>
      </c>
    </row>
    <row r="27" spans="1:21" x14ac:dyDescent="0.25">
      <c r="A27" s="55"/>
      <c r="B27" s="56"/>
      <c r="C27" s="9"/>
      <c r="D27" s="9"/>
      <c r="E27" s="9"/>
      <c r="F27" s="9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1">
        <f t="shared" si="1"/>
        <v>0</v>
      </c>
      <c r="T27" s="11">
        <f t="shared" si="2"/>
        <v>0</v>
      </c>
      <c r="U27" s="12" t="str">
        <f t="shared" si="0"/>
        <v/>
      </c>
    </row>
    <row r="28" spans="1:21" x14ac:dyDescent="0.25">
      <c r="A28" s="55"/>
      <c r="B28" s="56"/>
      <c r="C28" s="9"/>
      <c r="D28" s="9"/>
      <c r="E28" s="9"/>
      <c r="F28" s="9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1">
        <f t="shared" si="1"/>
        <v>0</v>
      </c>
      <c r="T28" s="11">
        <f t="shared" si="2"/>
        <v>0</v>
      </c>
      <c r="U28" s="12" t="str">
        <f t="shared" si="0"/>
        <v/>
      </c>
    </row>
    <row r="29" spans="1:21" x14ac:dyDescent="0.25">
      <c r="A29" s="55"/>
      <c r="B29" s="56"/>
      <c r="C29" s="9"/>
      <c r="D29" s="9"/>
      <c r="E29" s="9"/>
      <c r="F29" s="9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1">
        <f t="shared" si="1"/>
        <v>0</v>
      </c>
      <c r="T29" s="11">
        <f t="shared" si="2"/>
        <v>0</v>
      </c>
      <c r="U29" s="12" t="str">
        <f t="shared" si="0"/>
        <v/>
      </c>
    </row>
  </sheetData>
  <sheetProtection selectLockedCells="1"/>
  <mergeCells count="29">
    <mergeCell ref="A29:B29"/>
    <mergeCell ref="A23:B23"/>
    <mergeCell ref="A24:B24"/>
    <mergeCell ref="A25:B25"/>
    <mergeCell ref="A26:B26"/>
    <mergeCell ref="A27:B27"/>
    <mergeCell ref="A28:B28"/>
    <mergeCell ref="A22:B22"/>
    <mergeCell ref="P4:P12"/>
    <mergeCell ref="Q4:Q12"/>
    <mergeCell ref="R4:R12"/>
    <mergeCell ref="A14:B14"/>
    <mergeCell ref="A15:B15"/>
    <mergeCell ref="A16:B16"/>
    <mergeCell ref="A17:B17"/>
    <mergeCell ref="A18:B18"/>
    <mergeCell ref="A19:B19"/>
    <mergeCell ref="A20:B20"/>
    <mergeCell ref="A21:B21"/>
    <mergeCell ref="A2:O2"/>
    <mergeCell ref="G4:G12"/>
    <mergeCell ref="H4:H12"/>
    <mergeCell ref="I4:I12"/>
    <mergeCell ref="J4:J12"/>
    <mergeCell ref="K4:K12"/>
    <mergeCell ref="L4:L12"/>
    <mergeCell ref="M4:M12"/>
    <mergeCell ref="N4:N12"/>
    <mergeCell ref="O4:O12"/>
  </mergeCells>
  <conditionalFormatting sqref="T14:T29">
    <cfRule type="cellIs" dxfId="3" priority="2" operator="lessThan">
      <formula>0.5</formula>
    </cfRule>
  </conditionalFormatting>
  <conditionalFormatting sqref="S14:S29">
    <cfRule type="cellIs" dxfId="2" priority="1" operator="lessThan">
      <formula>0.5</formula>
    </cfRule>
  </conditionalFormatting>
  <pageMargins left="0.7" right="0.7" top="0.75" bottom="0.75" header="0.3" footer="0.3"/>
  <pageSetup paperSize="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U29"/>
  <sheetViews>
    <sheetView zoomScaleNormal="100" workbookViewId="0">
      <selection activeCell="S14" sqref="S14"/>
    </sheetView>
  </sheetViews>
  <sheetFormatPr defaultRowHeight="15" x14ac:dyDescent="0.25"/>
  <cols>
    <col min="1" max="1" width="13.7109375" style="2" customWidth="1"/>
    <col min="2" max="2" width="31.42578125" style="2" bestFit="1" customWidth="1"/>
    <col min="3" max="3" width="13.42578125" style="2" customWidth="1"/>
    <col min="4" max="4" width="9.28515625" style="2" hidden="1" customWidth="1"/>
    <col min="5" max="6" width="5.7109375" style="2" hidden="1" customWidth="1"/>
    <col min="7" max="18" width="4.7109375" style="2" customWidth="1"/>
    <col min="19" max="21" width="5.7109375" style="2" customWidth="1"/>
    <col min="22" max="256" width="9.140625" style="2"/>
    <col min="257" max="257" width="13.7109375" style="2" customWidth="1"/>
    <col min="258" max="258" width="23.42578125" style="2" customWidth="1"/>
    <col min="259" max="259" width="13.42578125" style="2" customWidth="1"/>
    <col min="260" max="262" width="0" style="2" hidden="1" customWidth="1"/>
    <col min="263" max="274" width="4.7109375" style="2" customWidth="1"/>
    <col min="275" max="277" width="5.7109375" style="2" customWidth="1"/>
    <col min="278" max="512" width="9.140625" style="2"/>
    <col min="513" max="513" width="13.7109375" style="2" customWidth="1"/>
    <col min="514" max="514" width="23.42578125" style="2" customWidth="1"/>
    <col min="515" max="515" width="13.42578125" style="2" customWidth="1"/>
    <col min="516" max="518" width="0" style="2" hidden="1" customWidth="1"/>
    <col min="519" max="530" width="4.7109375" style="2" customWidth="1"/>
    <col min="531" max="533" width="5.7109375" style="2" customWidth="1"/>
    <col min="534" max="768" width="9.140625" style="2"/>
    <col min="769" max="769" width="13.7109375" style="2" customWidth="1"/>
    <col min="770" max="770" width="23.42578125" style="2" customWidth="1"/>
    <col min="771" max="771" width="13.42578125" style="2" customWidth="1"/>
    <col min="772" max="774" width="0" style="2" hidden="1" customWidth="1"/>
    <col min="775" max="786" width="4.7109375" style="2" customWidth="1"/>
    <col min="787" max="789" width="5.7109375" style="2" customWidth="1"/>
    <col min="790" max="1024" width="9.140625" style="2"/>
    <col min="1025" max="1025" width="13.7109375" style="2" customWidth="1"/>
    <col min="1026" max="1026" width="23.42578125" style="2" customWidth="1"/>
    <col min="1027" max="1027" width="13.42578125" style="2" customWidth="1"/>
    <col min="1028" max="1030" width="0" style="2" hidden="1" customWidth="1"/>
    <col min="1031" max="1042" width="4.7109375" style="2" customWidth="1"/>
    <col min="1043" max="1045" width="5.7109375" style="2" customWidth="1"/>
    <col min="1046" max="1280" width="9.140625" style="2"/>
    <col min="1281" max="1281" width="13.7109375" style="2" customWidth="1"/>
    <col min="1282" max="1282" width="23.42578125" style="2" customWidth="1"/>
    <col min="1283" max="1283" width="13.42578125" style="2" customWidth="1"/>
    <col min="1284" max="1286" width="0" style="2" hidden="1" customWidth="1"/>
    <col min="1287" max="1298" width="4.7109375" style="2" customWidth="1"/>
    <col min="1299" max="1301" width="5.7109375" style="2" customWidth="1"/>
    <col min="1302" max="1536" width="9.140625" style="2"/>
    <col min="1537" max="1537" width="13.7109375" style="2" customWidth="1"/>
    <col min="1538" max="1538" width="23.42578125" style="2" customWidth="1"/>
    <col min="1539" max="1539" width="13.42578125" style="2" customWidth="1"/>
    <col min="1540" max="1542" width="0" style="2" hidden="1" customWidth="1"/>
    <col min="1543" max="1554" width="4.7109375" style="2" customWidth="1"/>
    <col min="1555" max="1557" width="5.7109375" style="2" customWidth="1"/>
    <col min="1558" max="1792" width="9.140625" style="2"/>
    <col min="1793" max="1793" width="13.7109375" style="2" customWidth="1"/>
    <col min="1794" max="1794" width="23.42578125" style="2" customWidth="1"/>
    <col min="1795" max="1795" width="13.42578125" style="2" customWidth="1"/>
    <col min="1796" max="1798" width="0" style="2" hidden="1" customWidth="1"/>
    <col min="1799" max="1810" width="4.7109375" style="2" customWidth="1"/>
    <col min="1811" max="1813" width="5.7109375" style="2" customWidth="1"/>
    <col min="1814" max="2048" width="9.140625" style="2"/>
    <col min="2049" max="2049" width="13.7109375" style="2" customWidth="1"/>
    <col min="2050" max="2050" width="23.42578125" style="2" customWidth="1"/>
    <col min="2051" max="2051" width="13.42578125" style="2" customWidth="1"/>
    <col min="2052" max="2054" width="0" style="2" hidden="1" customWidth="1"/>
    <col min="2055" max="2066" width="4.7109375" style="2" customWidth="1"/>
    <col min="2067" max="2069" width="5.7109375" style="2" customWidth="1"/>
    <col min="2070" max="2304" width="9.140625" style="2"/>
    <col min="2305" max="2305" width="13.7109375" style="2" customWidth="1"/>
    <col min="2306" max="2306" width="23.42578125" style="2" customWidth="1"/>
    <col min="2307" max="2307" width="13.42578125" style="2" customWidth="1"/>
    <col min="2308" max="2310" width="0" style="2" hidden="1" customWidth="1"/>
    <col min="2311" max="2322" width="4.7109375" style="2" customWidth="1"/>
    <col min="2323" max="2325" width="5.7109375" style="2" customWidth="1"/>
    <col min="2326" max="2560" width="9.140625" style="2"/>
    <col min="2561" max="2561" width="13.7109375" style="2" customWidth="1"/>
    <col min="2562" max="2562" width="23.42578125" style="2" customWidth="1"/>
    <col min="2563" max="2563" width="13.42578125" style="2" customWidth="1"/>
    <col min="2564" max="2566" width="0" style="2" hidden="1" customWidth="1"/>
    <col min="2567" max="2578" width="4.7109375" style="2" customWidth="1"/>
    <col min="2579" max="2581" width="5.7109375" style="2" customWidth="1"/>
    <col min="2582" max="2816" width="9.140625" style="2"/>
    <col min="2817" max="2817" width="13.7109375" style="2" customWidth="1"/>
    <col min="2818" max="2818" width="23.42578125" style="2" customWidth="1"/>
    <col min="2819" max="2819" width="13.42578125" style="2" customWidth="1"/>
    <col min="2820" max="2822" width="0" style="2" hidden="1" customWidth="1"/>
    <col min="2823" max="2834" width="4.7109375" style="2" customWidth="1"/>
    <col min="2835" max="2837" width="5.7109375" style="2" customWidth="1"/>
    <col min="2838" max="3072" width="9.140625" style="2"/>
    <col min="3073" max="3073" width="13.7109375" style="2" customWidth="1"/>
    <col min="3074" max="3074" width="23.42578125" style="2" customWidth="1"/>
    <col min="3075" max="3075" width="13.42578125" style="2" customWidth="1"/>
    <col min="3076" max="3078" width="0" style="2" hidden="1" customWidth="1"/>
    <col min="3079" max="3090" width="4.7109375" style="2" customWidth="1"/>
    <col min="3091" max="3093" width="5.7109375" style="2" customWidth="1"/>
    <col min="3094" max="3328" width="9.140625" style="2"/>
    <col min="3329" max="3329" width="13.7109375" style="2" customWidth="1"/>
    <col min="3330" max="3330" width="23.42578125" style="2" customWidth="1"/>
    <col min="3331" max="3331" width="13.42578125" style="2" customWidth="1"/>
    <col min="3332" max="3334" width="0" style="2" hidden="1" customWidth="1"/>
    <col min="3335" max="3346" width="4.7109375" style="2" customWidth="1"/>
    <col min="3347" max="3349" width="5.7109375" style="2" customWidth="1"/>
    <col min="3350" max="3584" width="9.140625" style="2"/>
    <col min="3585" max="3585" width="13.7109375" style="2" customWidth="1"/>
    <col min="3586" max="3586" width="23.42578125" style="2" customWidth="1"/>
    <col min="3587" max="3587" width="13.42578125" style="2" customWidth="1"/>
    <col min="3588" max="3590" width="0" style="2" hidden="1" customWidth="1"/>
    <col min="3591" max="3602" width="4.7109375" style="2" customWidth="1"/>
    <col min="3603" max="3605" width="5.7109375" style="2" customWidth="1"/>
    <col min="3606" max="3840" width="9.140625" style="2"/>
    <col min="3841" max="3841" width="13.7109375" style="2" customWidth="1"/>
    <col min="3842" max="3842" width="23.42578125" style="2" customWidth="1"/>
    <col min="3843" max="3843" width="13.42578125" style="2" customWidth="1"/>
    <col min="3844" max="3846" width="0" style="2" hidden="1" customWidth="1"/>
    <col min="3847" max="3858" width="4.7109375" style="2" customWidth="1"/>
    <col min="3859" max="3861" width="5.7109375" style="2" customWidth="1"/>
    <col min="3862" max="4096" width="9.140625" style="2"/>
    <col min="4097" max="4097" width="13.7109375" style="2" customWidth="1"/>
    <col min="4098" max="4098" width="23.42578125" style="2" customWidth="1"/>
    <col min="4099" max="4099" width="13.42578125" style="2" customWidth="1"/>
    <col min="4100" max="4102" width="0" style="2" hidden="1" customWidth="1"/>
    <col min="4103" max="4114" width="4.7109375" style="2" customWidth="1"/>
    <col min="4115" max="4117" width="5.7109375" style="2" customWidth="1"/>
    <col min="4118" max="4352" width="9.140625" style="2"/>
    <col min="4353" max="4353" width="13.7109375" style="2" customWidth="1"/>
    <col min="4354" max="4354" width="23.42578125" style="2" customWidth="1"/>
    <col min="4355" max="4355" width="13.42578125" style="2" customWidth="1"/>
    <col min="4356" max="4358" width="0" style="2" hidden="1" customWidth="1"/>
    <col min="4359" max="4370" width="4.7109375" style="2" customWidth="1"/>
    <col min="4371" max="4373" width="5.7109375" style="2" customWidth="1"/>
    <col min="4374" max="4608" width="9.140625" style="2"/>
    <col min="4609" max="4609" width="13.7109375" style="2" customWidth="1"/>
    <col min="4610" max="4610" width="23.42578125" style="2" customWidth="1"/>
    <col min="4611" max="4611" width="13.42578125" style="2" customWidth="1"/>
    <col min="4612" max="4614" width="0" style="2" hidden="1" customWidth="1"/>
    <col min="4615" max="4626" width="4.7109375" style="2" customWidth="1"/>
    <col min="4627" max="4629" width="5.7109375" style="2" customWidth="1"/>
    <col min="4630" max="4864" width="9.140625" style="2"/>
    <col min="4865" max="4865" width="13.7109375" style="2" customWidth="1"/>
    <col min="4866" max="4866" width="23.42578125" style="2" customWidth="1"/>
    <col min="4867" max="4867" width="13.42578125" style="2" customWidth="1"/>
    <col min="4868" max="4870" width="0" style="2" hidden="1" customWidth="1"/>
    <col min="4871" max="4882" width="4.7109375" style="2" customWidth="1"/>
    <col min="4883" max="4885" width="5.7109375" style="2" customWidth="1"/>
    <col min="4886" max="5120" width="9.140625" style="2"/>
    <col min="5121" max="5121" width="13.7109375" style="2" customWidth="1"/>
    <col min="5122" max="5122" width="23.42578125" style="2" customWidth="1"/>
    <col min="5123" max="5123" width="13.42578125" style="2" customWidth="1"/>
    <col min="5124" max="5126" width="0" style="2" hidden="1" customWidth="1"/>
    <col min="5127" max="5138" width="4.7109375" style="2" customWidth="1"/>
    <col min="5139" max="5141" width="5.7109375" style="2" customWidth="1"/>
    <col min="5142" max="5376" width="9.140625" style="2"/>
    <col min="5377" max="5377" width="13.7109375" style="2" customWidth="1"/>
    <col min="5378" max="5378" width="23.42578125" style="2" customWidth="1"/>
    <col min="5379" max="5379" width="13.42578125" style="2" customWidth="1"/>
    <col min="5380" max="5382" width="0" style="2" hidden="1" customWidth="1"/>
    <col min="5383" max="5394" width="4.7109375" style="2" customWidth="1"/>
    <col min="5395" max="5397" width="5.7109375" style="2" customWidth="1"/>
    <col min="5398" max="5632" width="9.140625" style="2"/>
    <col min="5633" max="5633" width="13.7109375" style="2" customWidth="1"/>
    <col min="5634" max="5634" width="23.42578125" style="2" customWidth="1"/>
    <col min="5635" max="5635" width="13.42578125" style="2" customWidth="1"/>
    <col min="5636" max="5638" width="0" style="2" hidden="1" customWidth="1"/>
    <col min="5639" max="5650" width="4.7109375" style="2" customWidth="1"/>
    <col min="5651" max="5653" width="5.7109375" style="2" customWidth="1"/>
    <col min="5654" max="5888" width="9.140625" style="2"/>
    <col min="5889" max="5889" width="13.7109375" style="2" customWidth="1"/>
    <col min="5890" max="5890" width="23.42578125" style="2" customWidth="1"/>
    <col min="5891" max="5891" width="13.42578125" style="2" customWidth="1"/>
    <col min="5892" max="5894" width="0" style="2" hidden="1" customWidth="1"/>
    <col min="5895" max="5906" width="4.7109375" style="2" customWidth="1"/>
    <col min="5907" max="5909" width="5.7109375" style="2" customWidth="1"/>
    <col min="5910" max="6144" width="9.140625" style="2"/>
    <col min="6145" max="6145" width="13.7109375" style="2" customWidth="1"/>
    <col min="6146" max="6146" width="23.42578125" style="2" customWidth="1"/>
    <col min="6147" max="6147" width="13.42578125" style="2" customWidth="1"/>
    <col min="6148" max="6150" width="0" style="2" hidden="1" customWidth="1"/>
    <col min="6151" max="6162" width="4.7109375" style="2" customWidth="1"/>
    <col min="6163" max="6165" width="5.7109375" style="2" customWidth="1"/>
    <col min="6166" max="6400" width="9.140625" style="2"/>
    <col min="6401" max="6401" width="13.7109375" style="2" customWidth="1"/>
    <col min="6402" max="6402" width="23.42578125" style="2" customWidth="1"/>
    <col min="6403" max="6403" width="13.42578125" style="2" customWidth="1"/>
    <col min="6404" max="6406" width="0" style="2" hidden="1" customWidth="1"/>
    <col min="6407" max="6418" width="4.7109375" style="2" customWidth="1"/>
    <col min="6419" max="6421" width="5.7109375" style="2" customWidth="1"/>
    <col min="6422" max="6656" width="9.140625" style="2"/>
    <col min="6657" max="6657" width="13.7109375" style="2" customWidth="1"/>
    <col min="6658" max="6658" width="23.42578125" style="2" customWidth="1"/>
    <col min="6659" max="6659" width="13.42578125" style="2" customWidth="1"/>
    <col min="6660" max="6662" width="0" style="2" hidden="1" customWidth="1"/>
    <col min="6663" max="6674" width="4.7109375" style="2" customWidth="1"/>
    <col min="6675" max="6677" width="5.7109375" style="2" customWidth="1"/>
    <col min="6678" max="6912" width="9.140625" style="2"/>
    <col min="6913" max="6913" width="13.7109375" style="2" customWidth="1"/>
    <col min="6914" max="6914" width="23.42578125" style="2" customWidth="1"/>
    <col min="6915" max="6915" width="13.42578125" style="2" customWidth="1"/>
    <col min="6916" max="6918" width="0" style="2" hidden="1" customWidth="1"/>
    <col min="6919" max="6930" width="4.7109375" style="2" customWidth="1"/>
    <col min="6931" max="6933" width="5.7109375" style="2" customWidth="1"/>
    <col min="6934" max="7168" width="9.140625" style="2"/>
    <col min="7169" max="7169" width="13.7109375" style="2" customWidth="1"/>
    <col min="7170" max="7170" width="23.42578125" style="2" customWidth="1"/>
    <col min="7171" max="7171" width="13.42578125" style="2" customWidth="1"/>
    <col min="7172" max="7174" width="0" style="2" hidden="1" customWidth="1"/>
    <col min="7175" max="7186" width="4.7109375" style="2" customWidth="1"/>
    <col min="7187" max="7189" width="5.7109375" style="2" customWidth="1"/>
    <col min="7190" max="7424" width="9.140625" style="2"/>
    <col min="7425" max="7425" width="13.7109375" style="2" customWidth="1"/>
    <col min="7426" max="7426" width="23.42578125" style="2" customWidth="1"/>
    <col min="7427" max="7427" width="13.42578125" style="2" customWidth="1"/>
    <col min="7428" max="7430" width="0" style="2" hidden="1" customWidth="1"/>
    <col min="7431" max="7442" width="4.7109375" style="2" customWidth="1"/>
    <col min="7443" max="7445" width="5.7109375" style="2" customWidth="1"/>
    <col min="7446" max="7680" width="9.140625" style="2"/>
    <col min="7681" max="7681" width="13.7109375" style="2" customWidth="1"/>
    <col min="7682" max="7682" width="23.42578125" style="2" customWidth="1"/>
    <col min="7683" max="7683" width="13.42578125" style="2" customWidth="1"/>
    <col min="7684" max="7686" width="0" style="2" hidden="1" customWidth="1"/>
    <col min="7687" max="7698" width="4.7109375" style="2" customWidth="1"/>
    <col min="7699" max="7701" width="5.7109375" style="2" customWidth="1"/>
    <col min="7702" max="7936" width="9.140625" style="2"/>
    <col min="7937" max="7937" width="13.7109375" style="2" customWidth="1"/>
    <col min="7938" max="7938" width="23.42578125" style="2" customWidth="1"/>
    <col min="7939" max="7939" width="13.42578125" style="2" customWidth="1"/>
    <col min="7940" max="7942" width="0" style="2" hidden="1" customWidth="1"/>
    <col min="7943" max="7954" width="4.7109375" style="2" customWidth="1"/>
    <col min="7955" max="7957" width="5.7109375" style="2" customWidth="1"/>
    <col min="7958" max="8192" width="9.140625" style="2"/>
    <col min="8193" max="8193" width="13.7109375" style="2" customWidth="1"/>
    <col min="8194" max="8194" width="23.42578125" style="2" customWidth="1"/>
    <col min="8195" max="8195" width="13.42578125" style="2" customWidth="1"/>
    <col min="8196" max="8198" width="0" style="2" hidden="1" customWidth="1"/>
    <col min="8199" max="8210" width="4.7109375" style="2" customWidth="1"/>
    <col min="8211" max="8213" width="5.7109375" style="2" customWidth="1"/>
    <col min="8214" max="8448" width="9.140625" style="2"/>
    <col min="8449" max="8449" width="13.7109375" style="2" customWidth="1"/>
    <col min="8450" max="8450" width="23.42578125" style="2" customWidth="1"/>
    <col min="8451" max="8451" width="13.42578125" style="2" customWidth="1"/>
    <col min="8452" max="8454" width="0" style="2" hidden="1" customWidth="1"/>
    <col min="8455" max="8466" width="4.7109375" style="2" customWidth="1"/>
    <col min="8467" max="8469" width="5.7109375" style="2" customWidth="1"/>
    <col min="8470" max="8704" width="9.140625" style="2"/>
    <col min="8705" max="8705" width="13.7109375" style="2" customWidth="1"/>
    <col min="8706" max="8706" width="23.42578125" style="2" customWidth="1"/>
    <col min="8707" max="8707" width="13.42578125" style="2" customWidth="1"/>
    <col min="8708" max="8710" width="0" style="2" hidden="1" customWidth="1"/>
    <col min="8711" max="8722" width="4.7109375" style="2" customWidth="1"/>
    <col min="8723" max="8725" width="5.7109375" style="2" customWidth="1"/>
    <col min="8726" max="8960" width="9.140625" style="2"/>
    <col min="8961" max="8961" width="13.7109375" style="2" customWidth="1"/>
    <col min="8962" max="8962" width="23.42578125" style="2" customWidth="1"/>
    <col min="8963" max="8963" width="13.42578125" style="2" customWidth="1"/>
    <col min="8964" max="8966" width="0" style="2" hidden="1" customWidth="1"/>
    <col min="8967" max="8978" width="4.7109375" style="2" customWidth="1"/>
    <col min="8979" max="8981" width="5.7109375" style="2" customWidth="1"/>
    <col min="8982" max="9216" width="9.140625" style="2"/>
    <col min="9217" max="9217" width="13.7109375" style="2" customWidth="1"/>
    <col min="9218" max="9218" width="23.42578125" style="2" customWidth="1"/>
    <col min="9219" max="9219" width="13.42578125" style="2" customWidth="1"/>
    <col min="9220" max="9222" width="0" style="2" hidden="1" customWidth="1"/>
    <col min="9223" max="9234" width="4.7109375" style="2" customWidth="1"/>
    <col min="9235" max="9237" width="5.7109375" style="2" customWidth="1"/>
    <col min="9238" max="9472" width="9.140625" style="2"/>
    <col min="9473" max="9473" width="13.7109375" style="2" customWidth="1"/>
    <col min="9474" max="9474" width="23.42578125" style="2" customWidth="1"/>
    <col min="9475" max="9475" width="13.42578125" style="2" customWidth="1"/>
    <col min="9476" max="9478" width="0" style="2" hidden="1" customWidth="1"/>
    <col min="9479" max="9490" width="4.7109375" style="2" customWidth="1"/>
    <col min="9491" max="9493" width="5.7109375" style="2" customWidth="1"/>
    <col min="9494" max="9728" width="9.140625" style="2"/>
    <col min="9729" max="9729" width="13.7109375" style="2" customWidth="1"/>
    <col min="9730" max="9730" width="23.42578125" style="2" customWidth="1"/>
    <col min="9731" max="9731" width="13.42578125" style="2" customWidth="1"/>
    <col min="9732" max="9734" width="0" style="2" hidden="1" customWidth="1"/>
    <col min="9735" max="9746" width="4.7109375" style="2" customWidth="1"/>
    <col min="9747" max="9749" width="5.7109375" style="2" customWidth="1"/>
    <col min="9750" max="9984" width="9.140625" style="2"/>
    <col min="9985" max="9985" width="13.7109375" style="2" customWidth="1"/>
    <col min="9986" max="9986" width="23.42578125" style="2" customWidth="1"/>
    <col min="9987" max="9987" width="13.42578125" style="2" customWidth="1"/>
    <col min="9988" max="9990" width="0" style="2" hidden="1" customWidth="1"/>
    <col min="9991" max="10002" width="4.7109375" style="2" customWidth="1"/>
    <col min="10003" max="10005" width="5.7109375" style="2" customWidth="1"/>
    <col min="10006" max="10240" width="9.140625" style="2"/>
    <col min="10241" max="10241" width="13.7109375" style="2" customWidth="1"/>
    <col min="10242" max="10242" width="23.42578125" style="2" customWidth="1"/>
    <col min="10243" max="10243" width="13.42578125" style="2" customWidth="1"/>
    <col min="10244" max="10246" width="0" style="2" hidden="1" customWidth="1"/>
    <col min="10247" max="10258" width="4.7109375" style="2" customWidth="1"/>
    <col min="10259" max="10261" width="5.7109375" style="2" customWidth="1"/>
    <col min="10262" max="10496" width="9.140625" style="2"/>
    <col min="10497" max="10497" width="13.7109375" style="2" customWidth="1"/>
    <col min="10498" max="10498" width="23.42578125" style="2" customWidth="1"/>
    <col min="10499" max="10499" width="13.42578125" style="2" customWidth="1"/>
    <col min="10500" max="10502" width="0" style="2" hidden="1" customWidth="1"/>
    <col min="10503" max="10514" width="4.7109375" style="2" customWidth="1"/>
    <col min="10515" max="10517" width="5.7109375" style="2" customWidth="1"/>
    <col min="10518" max="10752" width="9.140625" style="2"/>
    <col min="10753" max="10753" width="13.7109375" style="2" customWidth="1"/>
    <col min="10754" max="10754" width="23.42578125" style="2" customWidth="1"/>
    <col min="10755" max="10755" width="13.42578125" style="2" customWidth="1"/>
    <col min="10756" max="10758" width="0" style="2" hidden="1" customWidth="1"/>
    <col min="10759" max="10770" width="4.7109375" style="2" customWidth="1"/>
    <col min="10771" max="10773" width="5.7109375" style="2" customWidth="1"/>
    <col min="10774" max="11008" width="9.140625" style="2"/>
    <col min="11009" max="11009" width="13.7109375" style="2" customWidth="1"/>
    <col min="11010" max="11010" width="23.42578125" style="2" customWidth="1"/>
    <col min="11011" max="11011" width="13.42578125" style="2" customWidth="1"/>
    <col min="11012" max="11014" width="0" style="2" hidden="1" customWidth="1"/>
    <col min="11015" max="11026" width="4.7109375" style="2" customWidth="1"/>
    <col min="11027" max="11029" width="5.7109375" style="2" customWidth="1"/>
    <col min="11030" max="11264" width="9.140625" style="2"/>
    <col min="11265" max="11265" width="13.7109375" style="2" customWidth="1"/>
    <col min="11266" max="11266" width="23.42578125" style="2" customWidth="1"/>
    <col min="11267" max="11267" width="13.42578125" style="2" customWidth="1"/>
    <col min="11268" max="11270" width="0" style="2" hidden="1" customWidth="1"/>
    <col min="11271" max="11282" width="4.7109375" style="2" customWidth="1"/>
    <col min="11283" max="11285" width="5.7109375" style="2" customWidth="1"/>
    <col min="11286" max="11520" width="9.140625" style="2"/>
    <col min="11521" max="11521" width="13.7109375" style="2" customWidth="1"/>
    <col min="11522" max="11522" width="23.42578125" style="2" customWidth="1"/>
    <col min="11523" max="11523" width="13.42578125" style="2" customWidth="1"/>
    <col min="11524" max="11526" width="0" style="2" hidden="1" customWidth="1"/>
    <col min="11527" max="11538" width="4.7109375" style="2" customWidth="1"/>
    <col min="11539" max="11541" width="5.7109375" style="2" customWidth="1"/>
    <col min="11542" max="11776" width="9.140625" style="2"/>
    <col min="11777" max="11777" width="13.7109375" style="2" customWidth="1"/>
    <col min="11778" max="11778" width="23.42578125" style="2" customWidth="1"/>
    <col min="11779" max="11779" width="13.42578125" style="2" customWidth="1"/>
    <col min="11780" max="11782" width="0" style="2" hidden="1" customWidth="1"/>
    <col min="11783" max="11794" width="4.7109375" style="2" customWidth="1"/>
    <col min="11795" max="11797" width="5.7109375" style="2" customWidth="1"/>
    <col min="11798" max="12032" width="9.140625" style="2"/>
    <col min="12033" max="12033" width="13.7109375" style="2" customWidth="1"/>
    <col min="12034" max="12034" width="23.42578125" style="2" customWidth="1"/>
    <col min="12035" max="12035" width="13.42578125" style="2" customWidth="1"/>
    <col min="12036" max="12038" width="0" style="2" hidden="1" customWidth="1"/>
    <col min="12039" max="12050" width="4.7109375" style="2" customWidth="1"/>
    <col min="12051" max="12053" width="5.7109375" style="2" customWidth="1"/>
    <col min="12054" max="12288" width="9.140625" style="2"/>
    <col min="12289" max="12289" width="13.7109375" style="2" customWidth="1"/>
    <col min="12290" max="12290" width="23.42578125" style="2" customWidth="1"/>
    <col min="12291" max="12291" width="13.42578125" style="2" customWidth="1"/>
    <col min="12292" max="12294" width="0" style="2" hidden="1" customWidth="1"/>
    <col min="12295" max="12306" width="4.7109375" style="2" customWidth="1"/>
    <col min="12307" max="12309" width="5.7109375" style="2" customWidth="1"/>
    <col min="12310" max="12544" width="9.140625" style="2"/>
    <col min="12545" max="12545" width="13.7109375" style="2" customWidth="1"/>
    <col min="12546" max="12546" width="23.42578125" style="2" customWidth="1"/>
    <col min="12547" max="12547" width="13.42578125" style="2" customWidth="1"/>
    <col min="12548" max="12550" width="0" style="2" hidden="1" customWidth="1"/>
    <col min="12551" max="12562" width="4.7109375" style="2" customWidth="1"/>
    <col min="12563" max="12565" width="5.7109375" style="2" customWidth="1"/>
    <col min="12566" max="12800" width="9.140625" style="2"/>
    <col min="12801" max="12801" width="13.7109375" style="2" customWidth="1"/>
    <col min="12802" max="12802" width="23.42578125" style="2" customWidth="1"/>
    <col min="12803" max="12803" width="13.42578125" style="2" customWidth="1"/>
    <col min="12804" max="12806" width="0" style="2" hidden="1" customWidth="1"/>
    <col min="12807" max="12818" width="4.7109375" style="2" customWidth="1"/>
    <col min="12819" max="12821" width="5.7109375" style="2" customWidth="1"/>
    <col min="12822" max="13056" width="9.140625" style="2"/>
    <col min="13057" max="13057" width="13.7109375" style="2" customWidth="1"/>
    <col min="13058" max="13058" width="23.42578125" style="2" customWidth="1"/>
    <col min="13059" max="13059" width="13.42578125" style="2" customWidth="1"/>
    <col min="13060" max="13062" width="0" style="2" hidden="1" customWidth="1"/>
    <col min="13063" max="13074" width="4.7109375" style="2" customWidth="1"/>
    <col min="13075" max="13077" width="5.7109375" style="2" customWidth="1"/>
    <col min="13078" max="13312" width="9.140625" style="2"/>
    <col min="13313" max="13313" width="13.7109375" style="2" customWidth="1"/>
    <col min="13314" max="13314" width="23.42578125" style="2" customWidth="1"/>
    <col min="13315" max="13315" width="13.42578125" style="2" customWidth="1"/>
    <col min="13316" max="13318" width="0" style="2" hidden="1" customWidth="1"/>
    <col min="13319" max="13330" width="4.7109375" style="2" customWidth="1"/>
    <col min="13331" max="13333" width="5.7109375" style="2" customWidth="1"/>
    <col min="13334" max="13568" width="9.140625" style="2"/>
    <col min="13569" max="13569" width="13.7109375" style="2" customWidth="1"/>
    <col min="13570" max="13570" width="23.42578125" style="2" customWidth="1"/>
    <col min="13571" max="13571" width="13.42578125" style="2" customWidth="1"/>
    <col min="13572" max="13574" width="0" style="2" hidden="1" customWidth="1"/>
    <col min="13575" max="13586" width="4.7109375" style="2" customWidth="1"/>
    <col min="13587" max="13589" width="5.7109375" style="2" customWidth="1"/>
    <col min="13590" max="13824" width="9.140625" style="2"/>
    <col min="13825" max="13825" width="13.7109375" style="2" customWidth="1"/>
    <col min="13826" max="13826" width="23.42578125" style="2" customWidth="1"/>
    <col min="13827" max="13827" width="13.42578125" style="2" customWidth="1"/>
    <col min="13828" max="13830" width="0" style="2" hidden="1" customWidth="1"/>
    <col min="13831" max="13842" width="4.7109375" style="2" customWidth="1"/>
    <col min="13843" max="13845" width="5.7109375" style="2" customWidth="1"/>
    <col min="13846" max="14080" width="9.140625" style="2"/>
    <col min="14081" max="14081" width="13.7109375" style="2" customWidth="1"/>
    <col min="14082" max="14082" width="23.42578125" style="2" customWidth="1"/>
    <col min="14083" max="14083" width="13.42578125" style="2" customWidth="1"/>
    <col min="14084" max="14086" width="0" style="2" hidden="1" customWidth="1"/>
    <col min="14087" max="14098" width="4.7109375" style="2" customWidth="1"/>
    <col min="14099" max="14101" width="5.7109375" style="2" customWidth="1"/>
    <col min="14102" max="14336" width="9.140625" style="2"/>
    <col min="14337" max="14337" width="13.7109375" style="2" customWidth="1"/>
    <col min="14338" max="14338" width="23.42578125" style="2" customWidth="1"/>
    <col min="14339" max="14339" width="13.42578125" style="2" customWidth="1"/>
    <col min="14340" max="14342" width="0" style="2" hidden="1" customWidth="1"/>
    <col min="14343" max="14354" width="4.7109375" style="2" customWidth="1"/>
    <col min="14355" max="14357" width="5.7109375" style="2" customWidth="1"/>
    <col min="14358" max="14592" width="9.140625" style="2"/>
    <col min="14593" max="14593" width="13.7109375" style="2" customWidth="1"/>
    <col min="14594" max="14594" width="23.42578125" style="2" customWidth="1"/>
    <col min="14595" max="14595" width="13.42578125" style="2" customWidth="1"/>
    <col min="14596" max="14598" width="0" style="2" hidden="1" customWidth="1"/>
    <col min="14599" max="14610" width="4.7109375" style="2" customWidth="1"/>
    <col min="14611" max="14613" width="5.7109375" style="2" customWidth="1"/>
    <col min="14614" max="14848" width="9.140625" style="2"/>
    <col min="14849" max="14849" width="13.7109375" style="2" customWidth="1"/>
    <col min="14850" max="14850" width="23.42578125" style="2" customWidth="1"/>
    <col min="14851" max="14851" width="13.42578125" style="2" customWidth="1"/>
    <col min="14852" max="14854" width="0" style="2" hidden="1" customWidth="1"/>
    <col min="14855" max="14866" width="4.7109375" style="2" customWidth="1"/>
    <col min="14867" max="14869" width="5.7109375" style="2" customWidth="1"/>
    <col min="14870" max="15104" width="9.140625" style="2"/>
    <col min="15105" max="15105" width="13.7109375" style="2" customWidth="1"/>
    <col min="15106" max="15106" width="23.42578125" style="2" customWidth="1"/>
    <col min="15107" max="15107" width="13.42578125" style="2" customWidth="1"/>
    <col min="15108" max="15110" width="0" style="2" hidden="1" customWidth="1"/>
    <col min="15111" max="15122" width="4.7109375" style="2" customWidth="1"/>
    <col min="15123" max="15125" width="5.7109375" style="2" customWidth="1"/>
    <col min="15126" max="15360" width="9.140625" style="2"/>
    <col min="15361" max="15361" width="13.7109375" style="2" customWidth="1"/>
    <col min="15362" max="15362" width="23.42578125" style="2" customWidth="1"/>
    <col min="15363" max="15363" width="13.42578125" style="2" customWidth="1"/>
    <col min="15364" max="15366" width="0" style="2" hidden="1" customWidth="1"/>
    <col min="15367" max="15378" width="4.7109375" style="2" customWidth="1"/>
    <col min="15379" max="15381" width="5.7109375" style="2" customWidth="1"/>
    <col min="15382" max="15616" width="9.140625" style="2"/>
    <col min="15617" max="15617" width="13.7109375" style="2" customWidth="1"/>
    <col min="15618" max="15618" width="23.42578125" style="2" customWidth="1"/>
    <col min="15619" max="15619" width="13.42578125" style="2" customWidth="1"/>
    <col min="15620" max="15622" width="0" style="2" hidden="1" customWidth="1"/>
    <col min="15623" max="15634" width="4.7109375" style="2" customWidth="1"/>
    <col min="15635" max="15637" width="5.7109375" style="2" customWidth="1"/>
    <col min="15638" max="15872" width="9.140625" style="2"/>
    <col min="15873" max="15873" width="13.7109375" style="2" customWidth="1"/>
    <col min="15874" max="15874" width="23.42578125" style="2" customWidth="1"/>
    <col min="15875" max="15875" width="13.42578125" style="2" customWidth="1"/>
    <col min="15876" max="15878" width="0" style="2" hidden="1" customWidth="1"/>
    <col min="15879" max="15890" width="4.7109375" style="2" customWidth="1"/>
    <col min="15891" max="15893" width="5.7109375" style="2" customWidth="1"/>
    <col min="15894" max="16128" width="9.140625" style="2"/>
    <col min="16129" max="16129" width="13.7109375" style="2" customWidth="1"/>
    <col min="16130" max="16130" width="23.42578125" style="2" customWidth="1"/>
    <col min="16131" max="16131" width="13.42578125" style="2" customWidth="1"/>
    <col min="16132" max="16134" width="0" style="2" hidden="1" customWidth="1"/>
    <col min="16135" max="16146" width="4.7109375" style="2" customWidth="1"/>
    <col min="16147" max="16149" width="5.7109375" style="2" customWidth="1"/>
    <col min="16150" max="16384" width="9.140625" style="2"/>
  </cols>
  <sheetData>
    <row r="2" spans="1:21" ht="27" x14ac:dyDescent="0.35">
      <c r="A2" s="57" t="s">
        <v>302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21" ht="15" customHeight="1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21" ht="15" customHeight="1" x14ac:dyDescent="0.35">
      <c r="A4" s="3"/>
      <c r="B4" s="3"/>
      <c r="C4" s="3"/>
      <c r="D4" s="3"/>
      <c r="E4" s="3"/>
      <c r="F4" s="3"/>
      <c r="G4" s="58" t="s">
        <v>278</v>
      </c>
      <c r="H4" s="58" t="s">
        <v>279</v>
      </c>
      <c r="I4" s="58" t="s">
        <v>280</v>
      </c>
      <c r="J4" s="58" t="s">
        <v>281</v>
      </c>
      <c r="K4" s="58" t="s">
        <v>282</v>
      </c>
      <c r="L4" s="58" t="s">
        <v>283</v>
      </c>
      <c r="M4" s="58" t="s">
        <v>284</v>
      </c>
      <c r="N4" s="58" t="s">
        <v>285</v>
      </c>
      <c r="O4" s="58" t="s">
        <v>286</v>
      </c>
      <c r="P4" s="58" t="s">
        <v>287</v>
      </c>
      <c r="Q4" s="59" t="s">
        <v>300</v>
      </c>
      <c r="R4" s="59" t="s">
        <v>288</v>
      </c>
    </row>
    <row r="5" spans="1:21" ht="15" customHeight="1" x14ac:dyDescent="0.35">
      <c r="A5" s="4" t="s">
        <v>289</v>
      </c>
      <c r="B5" s="5" t="s">
        <v>290</v>
      </c>
      <c r="C5" s="3"/>
      <c r="D5" s="3"/>
      <c r="E5" s="3"/>
      <c r="F5" s="3"/>
      <c r="G5" s="58"/>
      <c r="H5" s="58"/>
      <c r="I5" s="58"/>
      <c r="J5" s="58"/>
      <c r="K5" s="58"/>
      <c r="L5" s="58"/>
      <c r="M5" s="58"/>
      <c r="N5" s="58"/>
      <c r="O5" s="58"/>
      <c r="P5" s="58"/>
      <c r="Q5" s="59"/>
      <c r="R5" s="59"/>
    </row>
    <row r="6" spans="1:21" ht="15" customHeight="1" x14ac:dyDescent="0.35">
      <c r="A6" s="6"/>
      <c r="B6" s="7"/>
      <c r="C6" s="3"/>
      <c r="D6" s="3"/>
      <c r="E6" s="3"/>
      <c r="F6" s="3"/>
      <c r="G6" s="58"/>
      <c r="H6" s="58"/>
      <c r="I6" s="58"/>
      <c r="J6" s="58"/>
      <c r="K6" s="58"/>
      <c r="L6" s="58"/>
      <c r="M6" s="58"/>
      <c r="N6" s="58"/>
      <c r="O6" s="58"/>
      <c r="P6" s="58"/>
      <c r="Q6" s="59"/>
      <c r="R6" s="59"/>
    </row>
    <row r="7" spans="1:21" ht="15" customHeight="1" x14ac:dyDescent="0.35">
      <c r="A7" s="4" t="s">
        <v>291</v>
      </c>
      <c r="B7" s="5" t="str">
        <f>'FP 1'!B7</f>
        <v>30. juni 2018</v>
      </c>
      <c r="C7" s="3"/>
      <c r="D7" s="3"/>
      <c r="E7" s="3"/>
      <c r="F7" s="3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  <c r="R7" s="59"/>
    </row>
    <row r="8" spans="1:21" ht="15" customHeight="1" x14ac:dyDescent="0.35">
      <c r="A8" s="6"/>
      <c r="B8" s="7"/>
      <c r="C8" s="3"/>
      <c r="D8" s="3"/>
      <c r="E8" s="3"/>
      <c r="F8" s="3"/>
      <c r="G8" s="58"/>
      <c r="H8" s="58"/>
      <c r="I8" s="58"/>
      <c r="J8" s="58"/>
      <c r="K8" s="58"/>
      <c r="L8" s="58"/>
      <c r="M8" s="58"/>
      <c r="N8" s="58"/>
      <c r="O8" s="58"/>
      <c r="P8" s="58"/>
      <c r="Q8" s="59"/>
      <c r="R8" s="59"/>
    </row>
    <row r="9" spans="1:21" ht="15" customHeight="1" x14ac:dyDescent="0.35">
      <c r="A9" s="4" t="s">
        <v>292</v>
      </c>
      <c r="B9" s="5" t="str">
        <f>'FP 1'!B9</f>
        <v>Sydkystens Hundeskole</v>
      </c>
      <c r="C9" s="3"/>
      <c r="D9" s="3"/>
      <c r="E9" s="3"/>
      <c r="F9" s="3"/>
      <c r="G9" s="58"/>
      <c r="H9" s="58"/>
      <c r="I9" s="58"/>
      <c r="J9" s="58"/>
      <c r="K9" s="58"/>
      <c r="L9" s="58"/>
      <c r="M9" s="58"/>
      <c r="N9" s="58"/>
      <c r="O9" s="58"/>
      <c r="P9" s="58"/>
      <c r="Q9" s="59"/>
      <c r="R9" s="59"/>
    </row>
    <row r="10" spans="1:21" ht="15" customHeight="1" x14ac:dyDescent="0.35">
      <c r="A10" s="6"/>
      <c r="B10" s="7"/>
      <c r="C10" s="3"/>
      <c r="D10" s="3"/>
      <c r="E10" s="3"/>
      <c r="F10" s="3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9"/>
      <c r="R10" s="59"/>
    </row>
    <row r="11" spans="1:21" ht="15" customHeight="1" x14ac:dyDescent="0.35">
      <c r="A11" s="4" t="s">
        <v>293</v>
      </c>
      <c r="B11" s="5" t="str">
        <f>'FP 3'!B11</f>
        <v>Camilla Kikkenborg</v>
      </c>
      <c r="C11" s="3"/>
      <c r="D11" s="3"/>
      <c r="E11" s="3"/>
      <c r="F11" s="3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9"/>
      <c r="R11" s="59"/>
    </row>
    <row r="12" spans="1:21" ht="15" customHeight="1" x14ac:dyDescent="0.25"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  <c r="R12" s="59"/>
    </row>
    <row r="13" spans="1:21" x14ac:dyDescent="0.25">
      <c r="A13" s="8" t="s">
        <v>294</v>
      </c>
      <c r="B13" s="8"/>
      <c r="C13" s="8" t="s">
        <v>295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 t="s">
        <v>296</v>
      </c>
      <c r="T13" s="8" t="s">
        <v>297</v>
      </c>
      <c r="U13" s="8" t="s">
        <v>298</v>
      </c>
    </row>
    <row r="14" spans="1:21" x14ac:dyDescent="0.25">
      <c r="A14" s="55" t="str">
        <f>Program!G22&amp;Program!I22</f>
        <v>That'll Do SheenaMette Rohde-Petersen</v>
      </c>
      <c r="B14" s="56"/>
      <c r="C14" t="str">
        <f>Program!F22</f>
        <v>DK10239/2014</v>
      </c>
      <c r="D14" s="9"/>
      <c r="E14" s="9"/>
      <c r="F14" s="9"/>
      <c r="G14" s="13">
        <v>3</v>
      </c>
      <c r="H14" s="13">
        <v>5</v>
      </c>
      <c r="I14" s="13">
        <v>3.5</v>
      </c>
      <c r="J14" s="13">
        <v>4</v>
      </c>
      <c r="K14" s="13">
        <v>2.5</v>
      </c>
      <c r="L14" s="13">
        <v>5</v>
      </c>
      <c r="M14" s="13"/>
      <c r="N14" s="13">
        <v>5</v>
      </c>
      <c r="O14" s="13">
        <v>5</v>
      </c>
      <c r="P14" s="13">
        <v>4</v>
      </c>
      <c r="Q14" s="13">
        <v>4</v>
      </c>
      <c r="R14" s="13">
        <v>5</v>
      </c>
      <c r="S14" s="11">
        <f>SUM(G14:R14)</f>
        <v>46</v>
      </c>
      <c r="T14" s="11">
        <f>COUNTA(G14:R14)</f>
        <v>11</v>
      </c>
      <c r="U14" s="12">
        <f t="shared" ref="U14:U29" si="0">IF(T14&lt;1,"",SUM(G14:R14)/T14)</f>
        <v>4.1818181818181817</v>
      </c>
    </row>
    <row r="15" spans="1:21" x14ac:dyDescent="0.25">
      <c r="A15" s="55"/>
      <c r="B15" s="56"/>
      <c r="C15" s="9"/>
      <c r="D15" s="9"/>
      <c r="E15" s="9"/>
      <c r="F15" s="9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1">
        <f t="shared" ref="S15:S29" si="1">SUM(G15:R15)</f>
        <v>0</v>
      </c>
      <c r="T15" s="11">
        <f>COUNTA(G15:R15)</f>
        <v>0</v>
      </c>
      <c r="U15" s="12" t="str">
        <f t="shared" si="0"/>
        <v/>
      </c>
    </row>
    <row r="16" spans="1:21" x14ac:dyDescent="0.25">
      <c r="A16" s="55"/>
      <c r="B16" s="56"/>
      <c r="C16" s="9"/>
      <c r="D16" s="9"/>
      <c r="E16" s="9"/>
      <c r="F16" s="9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1">
        <f t="shared" si="1"/>
        <v>0</v>
      </c>
      <c r="T16" s="11">
        <f t="shared" ref="T16:T29" si="2">COUNTA(G16:R16)</f>
        <v>0</v>
      </c>
      <c r="U16" s="12" t="str">
        <f t="shared" si="0"/>
        <v/>
      </c>
    </row>
    <row r="17" spans="1:21" x14ac:dyDescent="0.25">
      <c r="A17" s="55"/>
      <c r="B17" s="56"/>
      <c r="C17" s="9"/>
      <c r="D17" s="9"/>
      <c r="E17" s="9"/>
      <c r="F17" s="9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1">
        <f t="shared" si="1"/>
        <v>0</v>
      </c>
      <c r="T17" s="11">
        <f t="shared" si="2"/>
        <v>0</v>
      </c>
      <c r="U17" s="12" t="str">
        <f t="shared" si="0"/>
        <v/>
      </c>
    </row>
    <row r="18" spans="1:21" x14ac:dyDescent="0.25">
      <c r="A18" s="55"/>
      <c r="B18" s="56"/>
      <c r="C18" s="9"/>
      <c r="D18" s="9"/>
      <c r="E18" s="9"/>
      <c r="F18" s="9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1">
        <f t="shared" si="1"/>
        <v>0</v>
      </c>
      <c r="T18" s="11">
        <f t="shared" si="2"/>
        <v>0</v>
      </c>
      <c r="U18" s="12" t="str">
        <f t="shared" si="0"/>
        <v/>
      </c>
    </row>
    <row r="19" spans="1:21" x14ac:dyDescent="0.25">
      <c r="A19" s="55"/>
      <c r="B19" s="56"/>
      <c r="C19" s="9"/>
      <c r="D19" s="9"/>
      <c r="E19" s="9"/>
      <c r="F19" s="9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1">
        <f t="shared" si="1"/>
        <v>0</v>
      </c>
      <c r="T19" s="11">
        <f t="shared" si="2"/>
        <v>0</v>
      </c>
      <c r="U19" s="12" t="str">
        <f t="shared" si="0"/>
        <v/>
      </c>
    </row>
    <row r="20" spans="1:21" x14ac:dyDescent="0.25">
      <c r="A20" s="55"/>
      <c r="B20" s="56"/>
      <c r="C20" s="9"/>
      <c r="D20" s="9"/>
      <c r="E20" s="9"/>
      <c r="F20" s="9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1">
        <f t="shared" si="1"/>
        <v>0</v>
      </c>
      <c r="T20" s="11">
        <f t="shared" si="2"/>
        <v>0</v>
      </c>
      <c r="U20" s="12" t="str">
        <f t="shared" si="0"/>
        <v/>
      </c>
    </row>
    <row r="21" spans="1:21" x14ac:dyDescent="0.25">
      <c r="A21" s="55"/>
      <c r="B21" s="56"/>
      <c r="C21" s="9"/>
      <c r="D21" s="9"/>
      <c r="E21" s="9"/>
      <c r="F21" s="9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1">
        <f t="shared" si="1"/>
        <v>0</v>
      </c>
      <c r="T21" s="11">
        <f t="shared" si="2"/>
        <v>0</v>
      </c>
      <c r="U21" s="12" t="str">
        <f t="shared" si="0"/>
        <v/>
      </c>
    </row>
    <row r="22" spans="1:21" x14ac:dyDescent="0.25">
      <c r="A22" s="55"/>
      <c r="B22" s="56"/>
      <c r="C22" s="9"/>
      <c r="D22" s="9"/>
      <c r="E22" s="9"/>
      <c r="F22" s="9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1">
        <f t="shared" si="1"/>
        <v>0</v>
      </c>
      <c r="T22" s="11">
        <f t="shared" si="2"/>
        <v>0</v>
      </c>
      <c r="U22" s="12" t="str">
        <f t="shared" si="0"/>
        <v/>
      </c>
    </row>
    <row r="23" spans="1:21" x14ac:dyDescent="0.25">
      <c r="A23" s="55"/>
      <c r="B23" s="56"/>
      <c r="C23" s="9"/>
      <c r="D23" s="9"/>
      <c r="E23" s="9"/>
      <c r="F23" s="9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1">
        <f t="shared" si="1"/>
        <v>0</v>
      </c>
      <c r="T23" s="11">
        <f t="shared" si="2"/>
        <v>0</v>
      </c>
      <c r="U23" s="12" t="str">
        <f t="shared" si="0"/>
        <v/>
      </c>
    </row>
    <row r="24" spans="1:21" x14ac:dyDescent="0.25">
      <c r="A24" s="55"/>
      <c r="B24" s="56"/>
      <c r="C24" s="9"/>
      <c r="D24" s="9"/>
      <c r="E24" s="9"/>
      <c r="F24" s="9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1">
        <f t="shared" si="1"/>
        <v>0</v>
      </c>
      <c r="T24" s="11">
        <f t="shared" si="2"/>
        <v>0</v>
      </c>
      <c r="U24" s="12" t="str">
        <f t="shared" si="0"/>
        <v/>
      </c>
    </row>
    <row r="25" spans="1:21" x14ac:dyDescent="0.25">
      <c r="A25" s="55"/>
      <c r="B25" s="56"/>
      <c r="C25" s="9"/>
      <c r="D25" s="9"/>
      <c r="E25" s="9"/>
      <c r="F25" s="9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1">
        <f t="shared" si="1"/>
        <v>0</v>
      </c>
      <c r="T25" s="11">
        <f t="shared" si="2"/>
        <v>0</v>
      </c>
      <c r="U25" s="12" t="str">
        <f t="shared" si="0"/>
        <v/>
      </c>
    </row>
    <row r="26" spans="1:21" x14ac:dyDescent="0.25">
      <c r="A26" s="55"/>
      <c r="B26" s="56"/>
      <c r="C26" s="9"/>
      <c r="D26" s="9"/>
      <c r="E26" s="9"/>
      <c r="F26" s="9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1">
        <f t="shared" si="1"/>
        <v>0</v>
      </c>
      <c r="T26" s="11">
        <f t="shared" si="2"/>
        <v>0</v>
      </c>
      <c r="U26" s="12" t="str">
        <f t="shared" si="0"/>
        <v/>
      </c>
    </row>
    <row r="27" spans="1:21" x14ac:dyDescent="0.25">
      <c r="A27" s="55"/>
      <c r="B27" s="56"/>
      <c r="C27" s="9"/>
      <c r="D27" s="9"/>
      <c r="E27" s="9"/>
      <c r="F27" s="9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1">
        <f t="shared" si="1"/>
        <v>0</v>
      </c>
      <c r="T27" s="11">
        <f t="shared" si="2"/>
        <v>0</v>
      </c>
      <c r="U27" s="12" t="str">
        <f t="shared" si="0"/>
        <v/>
      </c>
    </row>
    <row r="28" spans="1:21" x14ac:dyDescent="0.25">
      <c r="A28" s="55"/>
      <c r="B28" s="56"/>
      <c r="C28" s="9"/>
      <c r="D28" s="9"/>
      <c r="E28" s="9"/>
      <c r="F28" s="9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1">
        <f t="shared" si="1"/>
        <v>0</v>
      </c>
      <c r="T28" s="11">
        <f t="shared" si="2"/>
        <v>0</v>
      </c>
      <c r="U28" s="12" t="str">
        <f t="shared" si="0"/>
        <v/>
      </c>
    </row>
    <row r="29" spans="1:21" x14ac:dyDescent="0.25">
      <c r="A29" s="55"/>
      <c r="B29" s="56"/>
      <c r="C29" s="9"/>
      <c r="D29" s="9"/>
      <c r="E29" s="9"/>
      <c r="F29" s="9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1">
        <f t="shared" si="1"/>
        <v>0</v>
      </c>
      <c r="T29" s="11">
        <f t="shared" si="2"/>
        <v>0</v>
      </c>
      <c r="U29" s="12" t="str">
        <f t="shared" si="0"/>
        <v/>
      </c>
    </row>
  </sheetData>
  <sheetProtection selectLockedCells="1"/>
  <mergeCells count="29">
    <mergeCell ref="A29:B29"/>
    <mergeCell ref="A23:B23"/>
    <mergeCell ref="A24:B24"/>
    <mergeCell ref="A25:B25"/>
    <mergeCell ref="A26:B26"/>
    <mergeCell ref="A27:B27"/>
    <mergeCell ref="A28:B28"/>
    <mergeCell ref="A22:B22"/>
    <mergeCell ref="P4:P12"/>
    <mergeCell ref="Q4:Q12"/>
    <mergeCell ref="R4:R12"/>
    <mergeCell ref="A14:B14"/>
    <mergeCell ref="A15:B15"/>
    <mergeCell ref="A16:B16"/>
    <mergeCell ref="A17:B17"/>
    <mergeCell ref="A18:B18"/>
    <mergeCell ref="A19:B19"/>
    <mergeCell ref="A20:B20"/>
    <mergeCell ref="A21:B21"/>
    <mergeCell ref="A2:O2"/>
    <mergeCell ref="G4:G12"/>
    <mergeCell ref="H4:H12"/>
    <mergeCell ref="I4:I12"/>
    <mergeCell ref="J4:J12"/>
    <mergeCell ref="K4:K12"/>
    <mergeCell ref="L4:L12"/>
    <mergeCell ref="M4:M12"/>
    <mergeCell ref="N4:N12"/>
    <mergeCell ref="O4:O12"/>
  </mergeCells>
  <conditionalFormatting sqref="T14:T29">
    <cfRule type="cellIs" dxfId="1" priority="2" operator="lessThan">
      <formula>0.5</formula>
    </cfRule>
  </conditionalFormatting>
  <conditionalFormatting sqref="S14:S29">
    <cfRule type="cellIs" dxfId="0" priority="1" operator="lessThan">
      <formula>0.5</formula>
    </cfRule>
  </conditionalFormatting>
  <pageMargins left="0.7" right="0.7" top="0.75" bottom="0.75" header="0.3" footer="0.3"/>
  <pageSetup paperSize="9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100"/>
  <sheetViews>
    <sheetView tabSelected="1" zoomScale="90" zoomScaleNormal="90" workbookViewId="0">
      <selection activeCell="A30" sqref="A30"/>
    </sheetView>
  </sheetViews>
  <sheetFormatPr defaultColWidth="8.7109375" defaultRowHeight="15" x14ac:dyDescent="0.25"/>
  <cols>
    <col min="1" max="1" width="25.7109375" style="25" customWidth="1"/>
    <col min="2" max="2" width="32.28515625" style="25" bestFit="1" customWidth="1"/>
    <col min="3" max="14" width="9.28515625" style="25" customWidth="1"/>
    <col min="15" max="15" width="8.7109375" style="26" customWidth="1"/>
    <col min="16" max="16" width="12.42578125" style="25" bestFit="1" customWidth="1"/>
    <col min="17" max="17" width="9.28515625" style="25" customWidth="1"/>
    <col min="18" max="18" width="7.5703125" style="25" bestFit="1" customWidth="1"/>
    <col min="19" max="16384" width="8.7109375" style="25"/>
  </cols>
  <sheetData>
    <row r="1" spans="1:18" s="14" customFormat="1" ht="21" x14ac:dyDescent="0.35">
      <c r="A1" s="14" t="s">
        <v>318</v>
      </c>
      <c r="O1" s="15"/>
    </row>
    <row r="2" spans="1:18" s="14" customFormat="1" ht="21" x14ac:dyDescent="0.35">
      <c r="O2" s="15"/>
    </row>
    <row r="3" spans="1:18" s="1" customFormat="1" x14ac:dyDescent="0.25">
      <c r="A3" s="16" t="s">
        <v>33</v>
      </c>
      <c r="C3" s="61" t="s">
        <v>303</v>
      </c>
      <c r="D3" s="61"/>
      <c r="E3" s="61" t="s">
        <v>225</v>
      </c>
      <c r="F3" s="61"/>
      <c r="G3" s="62" t="s">
        <v>304</v>
      </c>
      <c r="H3" s="62"/>
      <c r="I3" s="62" t="s">
        <v>226</v>
      </c>
      <c r="J3" s="62"/>
      <c r="K3" s="60" t="s">
        <v>305</v>
      </c>
      <c r="L3" s="60"/>
      <c r="M3" s="60" t="s">
        <v>227</v>
      </c>
      <c r="N3" s="60"/>
      <c r="O3" s="17" t="s">
        <v>306</v>
      </c>
      <c r="Q3" s="18" t="s">
        <v>307</v>
      </c>
      <c r="R3" s="18" t="s">
        <v>308</v>
      </c>
    </row>
    <row r="4" spans="1:18" s="1" customFormat="1" x14ac:dyDescent="0.25">
      <c r="A4" s="19" t="s">
        <v>240</v>
      </c>
      <c r="B4" s="19" t="s">
        <v>239</v>
      </c>
      <c r="C4" s="20" t="s">
        <v>309</v>
      </c>
      <c r="D4" s="20" t="s">
        <v>310</v>
      </c>
      <c r="E4" s="20" t="s">
        <v>311</v>
      </c>
      <c r="F4" s="20" t="s">
        <v>312</v>
      </c>
      <c r="G4" s="21" t="s">
        <v>309</v>
      </c>
      <c r="H4" s="21" t="s">
        <v>310</v>
      </c>
      <c r="I4" s="21" t="s">
        <v>311</v>
      </c>
      <c r="J4" s="21" t="s">
        <v>312</v>
      </c>
      <c r="K4" s="22" t="s">
        <v>309</v>
      </c>
      <c r="L4" s="22" t="s">
        <v>310</v>
      </c>
      <c r="M4" s="22" t="s">
        <v>311</v>
      </c>
      <c r="N4" s="22" t="s">
        <v>312</v>
      </c>
      <c r="O4" s="17"/>
      <c r="Q4" s="18"/>
      <c r="R4" s="18"/>
    </row>
    <row r="5" spans="1:18" s="23" customFormat="1" x14ac:dyDescent="0.25">
      <c r="A5" t="str">
        <f>Program!I42</f>
        <v>Trine Castella Nielsen</v>
      </c>
      <c r="B5" t="str">
        <f>Program!G42</f>
        <v>Ulkærgård's High-Five Joey</v>
      </c>
      <c r="C5" s="23">
        <v>7.5</v>
      </c>
      <c r="D5" s="23">
        <v>7.7</v>
      </c>
      <c r="E5" s="23">
        <v>7.9</v>
      </c>
      <c r="F5" s="23">
        <v>3</v>
      </c>
      <c r="G5" s="23">
        <v>7.8</v>
      </c>
      <c r="H5" s="23">
        <v>7.7</v>
      </c>
      <c r="I5" s="23">
        <v>8</v>
      </c>
      <c r="J5" s="23">
        <v>3</v>
      </c>
      <c r="K5" s="23">
        <v>7.8</v>
      </c>
      <c r="L5" s="23">
        <v>8</v>
      </c>
      <c r="M5" s="23">
        <v>7.8</v>
      </c>
      <c r="N5" s="23">
        <v>3</v>
      </c>
      <c r="O5" s="24">
        <f t="shared" ref="O5:O12" si="0">((SUM(C5:F5)+SUM(G5:J5)+SUM(K5:N5))/3)</f>
        <v>26.400000000000002</v>
      </c>
      <c r="P5" s="23" t="str">
        <f t="shared" ref="P5:P12" si="1">IFERROR(IF(OR((AVERAGE(C5,G5,K5)&lt;6),(AVERAGE(D5,H5,L5)&lt;6),(AVERAGE(E5,I5,M5)&lt;6),(AVERAGE(F5,J5,N5)&lt;2)),"IKKE bestået","bestået"),"intet resultat")</f>
        <v>bestået</v>
      </c>
      <c r="Q5" s="23">
        <v>1</v>
      </c>
      <c r="R5" s="23">
        <v>5</v>
      </c>
    </row>
    <row r="6" spans="1:18" s="23" customFormat="1" x14ac:dyDescent="0.25">
      <c r="A6" t="str">
        <f>Program!I44</f>
        <v>Gitte Fischer</v>
      </c>
      <c r="B6" t="str">
        <f>Program!G44</f>
        <v>Lacewood The Star Trooper</v>
      </c>
      <c r="C6" s="23">
        <v>8</v>
      </c>
      <c r="D6" s="23">
        <v>7.2</v>
      </c>
      <c r="E6" s="23">
        <v>7</v>
      </c>
      <c r="F6" s="23">
        <v>3</v>
      </c>
      <c r="G6" s="23">
        <v>7.5</v>
      </c>
      <c r="H6" s="23">
        <v>7.3</v>
      </c>
      <c r="I6" s="23">
        <v>7.5</v>
      </c>
      <c r="J6" s="23">
        <v>3</v>
      </c>
      <c r="K6" s="23">
        <v>7.2</v>
      </c>
      <c r="L6" s="23">
        <v>6</v>
      </c>
      <c r="M6" s="23">
        <v>6.5</v>
      </c>
      <c r="N6" s="23">
        <v>3</v>
      </c>
      <c r="O6" s="24">
        <f t="shared" si="0"/>
        <v>24.400000000000002</v>
      </c>
      <c r="P6" s="23" t="str">
        <f t="shared" si="1"/>
        <v>bestået</v>
      </c>
      <c r="Q6" s="23">
        <v>2</v>
      </c>
      <c r="R6" s="23">
        <v>4</v>
      </c>
    </row>
    <row r="7" spans="1:18" s="23" customFormat="1" x14ac:dyDescent="0.25">
      <c r="A7" t="str">
        <f>Program!I38</f>
        <v>Jette R. Falk</v>
      </c>
      <c r="B7" t="str">
        <f>Program!G38</f>
        <v>Gizmo</v>
      </c>
      <c r="C7" s="23">
        <v>6.8</v>
      </c>
      <c r="D7" s="23">
        <v>6.6</v>
      </c>
      <c r="E7" s="23">
        <v>6</v>
      </c>
      <c r="F7" s="23">
        <v>3</v>
      </c>
      <c r="G7" s="23">
        <v>6.4</v>
      </c>
      <c r="H7" s="23">
        <v>6.1</v>
      </c>
      <c r="I7" s="23">
        <v>7.4</v>
      </c>
      <c r="J7" s="23">
        <v>3</v>
      </c>
      <c r="K7" s="23">
        <v>5.7</v>
      </c>
      <c r="L7" s="23">
        <v>6.5</v>
      </c>
      <c r="M7" s="23">
        <v>6.8</v>
      </c>
      <c r="N7" s="23">
        <v>3</v>
      </c>
      <c r="O7" s="24">
        <f t="shared" si="0"/>
        <v>22.433333333333334</v>
      </c>
      <c r="P7" s="23" t="str">
        <f t="shared" si="1"/>
        <v>bestået</v>
      </c>
      <c r="Q7" s="23">
        <v>3</v>
      </c>
      <c r="R7" s="23">
        <v>3</v>
      </c>
    </row>
    <row r="8" spans="1:18" s="23" customFormat="1" x14ac:dyDescent="0.25">
      <c r="A8" t="str">
        <f>Program!I43</f>
        <v>Anni Pedersen</v>
      </c>
      <c r="B8" t="str">
        <f>Program!G43</f>
        <v>Fæhunden's Venice</v>
      </c>
      <c r="C8" s="23">
        <v>7</v>
      </c>
      <c r="D8" s="23">
        <v>6.6</v>
      </c>
      <c r="E8" s="23">
        <v>7.6</v>
      </c>
      <c r="F8" s="23">
        <v>3</v>
      </c>
      <c r="G8" s="23">
        <v>6</v>
      </c>
      <c r="H8" s="23">
        <v>6</v>
      </c>
      <c r="I8" s="23">
        <v>6.3</v>
      </c>
      <c r="J8" s="23">
        <v>3</v>
      </c>
      <c r="K8" s="23">
        <v>6.2</v>
      </c>
      <c r="L8" s="23">
        <v>6</v>
      </c>
      <c r="M8" s="23">
        <v>6</v>
      </c>
      <c r="N8" s="23">
        <v>3</v>
      </c>
      <c r="O8" s="24">
        <f t="shared" si="0"/>
        <v>22.233333333333334</v>
      </c>
      <c r="P8" s="23" t="str">
        <f t="shared" si="1"/>
        <v>bestået</v>
      </c>
      <c r="Q8" s="23">
        <v>4</v>
      </c>
      <c r="R8" s="23">
        <v>2</v>
      </c>
    </row>
    <row r="9" spans="1:18" s="23" customFormat="1" x14ac:dyDescent="0.25">
      <c r="A9" t="str">
        <f>Program!I41</f>
        <v>Bente Hansen</v>
      </c>
      <c r="B9" t="str">
        <f>Program!G41</f>
        <v>Henrikkes Klokkeblomst</v>
      </c>
      <c r="C9" s="23">
        <v>4.8</v>
      </c>
      <c r="D9" s="23">
        <v>5.5</v>
      </c>
      <c r="E9" s="23">
        <v>6.2</v>
      </c>
      <c r="F9" s="23">
        <v>3</v>
      </c>
      <c r="G9" s="23">
        <v>6</v>
      </c>
      <c r="H9" s="23">
        <v>5.8</v>
      </c>
      <c r="I9" s="23">
        <v>6.3</v>
      </c>
      <c r="J9" s="23">
        <v>3</v>
      </c>
      <c r="K9" s="23">
        <v>4.8</v>
      </c>
      <c r="L9" s="23">
        <v>6</v>
      </c>
      <c r="M9" s="23">
        <v>6</v>
      </c>
      <c r="N9" s="23">
        <v>3</v>
      </c>
      <c r="O9" s="24">
        <f t="shared" si="0"/>
        <v>20.133333333333336</v>
      </c>
      <c r="P9" s="23" t="str">
        <f t="shared" si="1"/>
        <v>IKKE bestået</v>
      </c>
    </row>
    <row r="10" spans="1:18" s="23" customFormat="1" x14ac:dyDescent="0.25">
      <c r="A10" t="str">
        <f>Program!I39</f>
        <v>Jennifer Jensen</v>
      </c>
      <c r="B10" t="str">
        <f>Program!G39</f>
        <v>Bel'tars Apollo Of Jes'ing</v>
      </c>
      <c r="C10" s="23">
        <v>6</v>
      </c>
      <c r="D10" s="23">
        <v>2.5</v>
      </c>
      <c r="E10" s="23">
        <v>5.3</v>
      </c>
      <c r="F10" s="23">
        <v>3</v>
      </c>
      <c r="G10" s="23">
        <v>6.4</v>
      </c>
      <c r="H10" s="23">
        <v>5.5</v>
      </c>
      <c r="I10" s="23">
        <v>6.4</v>
      </c>
      <c r="J10" s="23">
        <v>3</v>
      </c>
      <c r="K10" s="23">
        <v>5.8</v>
      </c>
      <c r="L10" s="23">
        <v>6</v>
      </c>
      <c r="M10" s="23">
        <v>6.8</v>
      </c>
      <c r="N10" s="23">
        <v>3</v>
      </c>
      <c r="O10" s="24">
        <f t="shared" si="0"/>
        <v>19.900000000000002</v>
      </c>
      <c r="P10" s="23" t="str">
        <f t="shared" si="1"/>
        <v>IKKE bestået</v>
      </c>
    </row>
    <row r="11" spans="1:18" s="23" customFormat="1" x14ac:dyDescent="0.25">
      <c r="A11" t="str">
        <f>Program!I47</f>
        <v>Sandie Højgaard Larsen</v>
      </c>
      <c r="B11" t="str">
        <f>Program!G47</f>
        <v>Rumle</v>
      </c>
      <c r="C11" s="23">
        <v>3</v>
      </c>
      <c r="D11" s="23">
        <v>2.5</v>
      </c>
      <c r="E11" s="23">
        <v>2.5</v>
      </c>
      <c r="F11" s="23">
        <v>3</v>
      </c>
      <c r="G11" s="23">
        <v>3.1</v>
      </c>
      <c r="H11" s="23">
        <v>5</v>
      </c>
      <c r="I11" s="23">
        <v>6</v>
      </c>
      <c r="J11" s="23">
        <v>3</v>
      </c>
      <c r="K11" s="23">
        <v>4.5</v>
      </c>
      <c r="L11" s="23">
        <v>5.7</v>
      </c>
      <c r="M11" s="23">
        <v>6</v>
      </c>
      <c r="N11" s="23">
        <v>3</v>
      </c>
      <c r="O11" s="24">
        <f t="shared" si="0"/>
        <v>15.766666666666666</v>
      </c>
      <c r="P11" s="23" t="str">
        <f t="shared" si="1"/>
        <v>IKKE bestået</v>
      </c>
    </row>
    <row r="12" spans="1:18" s="23" customFormat="1" x14ac:dyDescent="0.25">
      <c r="A12" s="51" t="str">
        <f>Program!I46</f>
        <v>Johanna Allanach</v>
      </c>
      <c r="B12" s="51" t="str">
        <f>Program!G46</f>
        <v>Bluewyle Just A Moment</v>
      </c>
      <c r="O12" s="24">
        <f t="shared" si="0"/>
        <v>0</v>
      </c>
      <c r="P12" s="23" t="str">
        <f t="shared" si="1"/>
        <v>intet resultat</v>
      </c>
    </row>
    <row r="13" spans="1:18" s="23" customFormat="1" x14ac:dyDescent="0.25">
      <c r="A13"/>
      <c r="B13"/>
      <c r="O13" s="24"/>
    </row>
    <row r="14" spans="1:18" s="1" customFormat="1" x14ac:dyDescent="0.25">
      <c r="A14" s="16" t="s">
        <v>110</v>
      </c>
      <c r="C14" s="61" t="s">
        <v>303</v>
      </c>
      <c r="D14" s="61"/>
      <c r="E14" s="61" t="s">
        <v>227</v>
      </c>
      <c r="F14" s="61"/>
      <c r="G14" s="62" t="s">
        <v>304</v>
      </c>
      <c r="H14" s="62"/>
      <c r="I14" s="62" t="s">
        <v>228</v>
      </c>
      <c r="J14" s="62"/>
      <c r="K14" s="60" t="s">
        <v>305</v>
      </c>
      <c r="L14" s="60"/>
      <c r="M14" s="60" t="s">
        <v>229</v>
      </c>
      <c r="N14" s="60"/>
      <c r="O14" s="17" t="s">
        <v>306</v>
      </c>
      <c r="Q14" s="18" t="s">
        <v>307</v>
      </c>
      <c r="R14" s="18" t="s">
        <v>308</v>
      </c>
    </row>
    <row r="15" spans="1:18" s="1" customFormat="1" x14ac:dyDescent="0.25">
      <c r="A15" s="19" t="s">
        <v>240</v>
      </c>
      <c r="B15" s="19" t="s">
        <v>239</v>
      </c>
      <c r="C15" s="20" t="s">
        <v>309</v>
      </c>
      <c r="D15" s="20" t="s">
        <v>310</v>
      </c>
      <c r="E15" s="20" t="s">
        <v>311</v>
      </c>
      <c r="F15" s="20" t="s">
        <v>312</v>
      </c>
      <c r="G15" s="21" t="s">
        <v>309</v>
      </c>
      <c r="H15" s="21" t="s">
        <v>310</v>
      </c>
      <c r="I15" s="21" t="s">
        <v>311</v>
      </c>
      <c r="J15" s="21" t="s">
        <v>312</v>
      </c>
      <c r="K15" s="22" t="s">
        <v>309</v>
      </c>
      <c r="L15" s="22" t="s">
        <v>310</v>
      </c>
      <c r="M15" s="22" t="s">
        <v>311</v>
      </c>
      <c r="N15" s="22" t="s">
        <v>312</v>
      </c>
      <c r="O15" s="17"/>
      <c r="Q15" s="18"/>
      <c r="R15" s="18"/>
    </row>
    <row r="16" spans="1:18" s="23" customFormat="1" x14ac:dyDescent="0.25">
      <c r="A16" t="str">
        <f>Program!I33</f>
        <v>Paul Lysholdt</v>
      </c>
      <c r="B16" t="str">
        <f>Program!G33</f>
        <v>Wessex Paddington</v>
      </c>
      <c r="C16" s="23">
        <v>7.5</v>
      </c>
      <c r="D16" s="23">
        <v>6.2</v>
      </c>
      <c r="E16" s="23">
        <v>6.5</v>
      </c>
      <c r="F16" s="23">
        <v>3</v>
      </c>
      <c r="G16" s="23">
        <v>6.7</v>
      </c>
      <c r="H16" s="23">
        <v>7</v>
      </c>
      <c r="I16" s="23">
        <v>6.9</v>
      </c>
      <c r="J16" s="23">
        <v>3</v>
      </c>
      <c r="K16" s="23">
        <v>6.2</v>
      </c>
      <c r="L16" s="23">
        <v>6.5</v>
      </c>
      <c r="M16" s="23">
        <v>6.2</v>
      </c>
      <c r="N16" s="23">
        <v>3</v>
      </c>
      <c r="O16" s="24">
        <f t="shared" ref="O16:O18" si="2">((SUM(C16:F16)+SUM(G16:J16)+SUM(K16:N16))/3)</f>
        <v>22.899999999999995</v>
      </c>
      <c r="P16" s="23" t="str">
        <f t="shared" ref="P16:P18" si="3">IFERROR(IF(OR((AVERAGE(C16,G16,K16)&lt;6),(AVERAGE(D16,H16,L16)&lt;6),(AVERAGE(E16,I16,M16)&lt;6),(AVERAGE(F16,J16,N16)&lt;2)),"IKKE bestået","bestået"),"intet resultat")</f>
        <v>bestået</v>
      </c>
      <c r="Q16" s="23">
        <v>1</v>
      </c>
      <c r="R16" s="23">
        <v>5</v>
      </c>
    </row>
    <row r="17" spans="1:18" s="23" customFormat="1" x14ac:dyDescent="0.25">
      <c r="A17" s="51" t="str">
        <f>Program!I34</f>
        <v>Lizza Fabricius</v>
      </c>
      <c r="B17" s="51" t="str">
        <f>Program!G34</f>
        <v>Fremtiden's Zputnik</v>
      </c>
      <c r="O17" s="24">
        <f t="shared" si="2"/>
        <v>0</v>
      </c>
      <c r="P17" s="23" t="str">
        <f t="shared" si="3"/>
        <v>intet resultat</v>
      </c>
    </row>
    <row r="18" spans="1:18" s="23" customFormat="1" x14ac:dyDescent="0.25">
      <c r="A18" s="51" t="str">
        <f>Program!I35</f>
        <v>Bende Press</v>
      </c>
      <c r="B18" s="51" t="str">
        <f>Program!G35</f>
        <v>Borngård's Metroplex</v>
      </c>
      <c r="O18" s="24">
        <f t="shared" si="2"/>
        <v>0</v>
      </c>
      <c r="P18" s="23" t="str">
        <f t="shared" si="3"/>
        <v>intet resultat</v>
      </c>
    </row>
    <row r="19" spans="1:18" s="23" customFormat="1" x14ac:dyDescent="0.25">
      <c r="A19" t="str">
        <f>Program!I36</f>
        <v>Anja Christiansen</v>
      </c>
      <c r="B19" t="str">
        <f>Program!G36</f>
        <v>Bluewyle Just The Illusion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4">
        <f t="shared" ref="O19" si="4">((SUM(C19:F19)+SUM(G19:J19)+SUM(K19:N19))/3)</f>
        <v>0</v>
      </c>
      <c r="P19" s="23" t="str">
        <f t="shared" ref="P19" si="5">IFERROR(IF(OR((AVERAGE(C19,G19,K19)&lt;6),(AVERAGE(D19,H19,L19)&lt;6),(AVERAGE(E19,I19,M19)&lt;6),(AVERAGE(F19,J19,N19)&lt;2)),"IKKE bestået","bestået"),"intet resultat")</f>
        <v>IKKE bestået</v>
      </c>
    </row>
    <row r="20" spans="1:18" s="23" customFormat="1" x14ac:dyDescent="0.25">
      <c r="A20"/>
      <c r="B20"/>
      <c r="O20" s="24"/>
    </row>
    <row r="21" spans="1:18" s="23" customFormat="1" x14ac:dyDescent="0.25">
      <c r="A21"/>
      <c r="B21"/>
      <c r="O21" s="24"/>
    </row>
    <row r="23" spans="1:18" s="1" customFormat="1" x14ac:dyDescent="0.25">
      <c r="A23" s="16" t="s">
        <v>28</v>
      </c>
      <c r="C23" s="61" t="s">
        <v>303</v>
      </c>
      <c r="D23" s="61"/>
      <c r="E23" s="61" t="s">
        <v>227</v>
      </c>
      <c r="F23" s="61"/>
      <c r="G23" s="62" t="s">
        <v>304</v>
      </c>
      <c r="H23" s="62"/>
      <c r="I23" s="62" t="s">
        <v>228</v>
      </c>
      <c r="J23" s="62"/>
      <c r="K23" s="60" t="s">
        <v>305</v>
      </c>
      <c r="L23" s="60"/>
      <c r="M23" s="60" t="s">
        <v>229</v>
      </c>
      <c r="N23" s="60"/>
      <c r="O23" s="17" t="s">
        <v>306</v>
      </c>
      <c r="Q23" s="18" t="s">
        <v>307</v>
      </c>
      <c r="R23" s="18" t="s">
        <v>308</v>
      </c>
    </row>
    <row r="24" spans="1:18" s="1" customFormat="1" x14ac:dyDescent="0.25">
      <c r="A24" s="19" t="s">
        <v>240</v>
      </c>
      <c r="B24" s="19" t="s">
        <v>239</v>
      </c>
      <c r="C24" s="20" t="s">
        <v>309</v>
      </c>
      <c r="D24" s="20" t="s">
        <v>310</v>
      </c>
      <c r="E24" s="20" t="s">
        <v>311</v>
      </c>
      <c r="F24" s="20" t="s">
        <v>312</v>
      </c>
      <c r="G24" s="21" t="s">
        <v>309</v>
      </c>
      <c r="H24" s="21" t="s">
        <v>310</v>
      </c>
      <c r="I24" s="21" t="s">
        <v>311</v>
      </c>
      <c r="J24" s="21" t="s">
        <v>312</v>
      </c>
      <c r="K24" s="22" t="s">
        <v>309</v>
      </c>
      <c r="L24" s="22" t="s">
        <v>310</v>
      </c>
      <c r="M24" s="22" t="s">
        <v>311</v>
      </c>
      <c r="N24" s="22" t="s">
        <v>312</v>
      </c>
      <c r="O24" s="17"/>
      <c r="Q24" s="18"/>
      <c r="R24" s="18"/>
    </row>
    <row r="25" spans="1:18" s="23" customFormat="1" x14ac:dyDescent="0.25">
      <c r="A25" t="str">
        <f>Program!I31</f>
        <v>Sidsel Rytcher Lauridsen</v>
      </c>
      <c r="B25" t="str">
        <f>Program!G31</f>
        <v>Germal Prada</v>
      </c>
      <c r="C25" s="23">
        <v>8.4</v>
      </c>
      <c r="D25" s="23">
        <v>8.4</v>
      </c>
      <c r="E25" s="23">
        <v>8.4</v>
      </c>
      <c r="F25" s="23">
        <v>3</v>
      </c>
      <c r="G25" s="23">
        <v>7.1</v>
      </c>
      <c r="H25" s="23">
        <v>7.2</v>
      </c>
      <c r="I25" s="23">
        <v>7.6</v>
      </c>
      <c r="J25" s="23">
        <v>3</v>
      </c>
      <c r="K25" s="23">
        <v>8.1</v>
      </c>
      <c r="L25" s="23">
        <v>8.4</v>
      </c>
      <c r="M25" s="23">
        <v>8.1</v>
      </c>
      <c r="N25" s="23">
        <v>3</v>
      </c>
      <c r="O25" s="24">
        <f t="shared" ref="O25:O32" si="6">((SUM(C25:F25)+SUM(G25:J25)+SUM(K25:N25))/3)</f>
        <v>26.900000000000002</v>
      </c>
      <c r="P25" s="23" t="str">
        <f t="shared" ref="P25:P32" si="7">IFERROR(IF(OR((AVERAGE(C25,G25,K25)&lt;6),(AVERAGE(D25,H25,L25)&lt;6),(AVERAGE(E25,I25,M25)&lt;6),(AVERAGE(F25,J25,N25)&lt;2)),"IKKE bestået","bestået"),"intet resultat")</f>
        <v>bestået</v>
      </c>
      <c r="Q25" s="23">
        <v>1</v>
      </c>
    </row>
    <row r="26" spans="1:18" s="23" customFormat="1" x14ac:dyDescent="0.25">
      <c r="A26" t="str">
        <f>Program!I26</f>
        <v>Helle Larssen</v>
      </c>
      <c r="B26" t="str">
        <f>Program!G26</f>
        <v>Littlethorn Top Fuel</v>
      </c>
      <c r="C26" s="23">
        <v>8</v>
      </c>
      <c r="D26" s="23">
        <v>8.1999999999999993</v>
      </c>
      <c r="E26" s="23">
        <v>8.4</v>
      </c>
      <c r="F26" s="23">
        <v>3</v>
      </c>
      <c r="G26" s="23">
        <v>6.6</v>
      </c>
      <c r="H26" s="23">
        <v>7.1</v>
      </c>
      <c r="I26" s="23">
        <v>7.7</v>
      </c>
      <c r="J26" s="23">
        <v>3</v>
      </c>
      <c r="K26" s="23">
        <v>7.3</v>
      </c>
      <c r="L26" s="23">
        <v>7.9</v>
      </c>
      <c r="M26" s="23">
        <v>8.3000000000000007</v>
      </c>
      <c r="N26" s="23">
        <v>3</v>
      </c>
      <c r="O26" s="24">
        <f t="shared" si="6"/>
        <v>26.166666666666668</v>
      </c>
      <c r="P26" s="23" t="str">
        <f t="shared" si="7"/>
        <v>bestået</v>
      </c>
      <c r="Q26" s="23">
        <v>2</v>
      </c>
    </row>
    <row r="27" spans="1:18" s="23" customFormat="1" x14ac:dyDescent="0.25">
      <c r="A27" t="str">
        <f>Program!I29</f>
        <v>Anja Christiansen</v>
      </c>
      <c r="B27" t="str">
        <f>Program!G29</f>
        <v>Fæhunden's Queeny Las</v>
      </c>
      <c r="C27" s="23">
        <v>8</v>
      </c>
      <c r="D27" s="23">
        <v>8.4</v>
      </c>
      <c r="E27" s="23">
        <v>8.4</v>
      </c>
      <c r="F27" s="23">
        <v>3</v>
      </c>
      <c r="G27" s="23">
        <v>6.8</v>
      </c>
      <c r="H27" s="23">
        <v>6.9</v>
      </c>
      <c r="I27" s="23">
        <v>7.7</v>
      </c>
      <c r="J27" s="23">
        <v>3</v>
      </c>
      <c r="K27" s="23">
        <v>7.7</v>
      </c>
      <c r="L27" s="23">
        <v>7.8</v>
      </c>
      <c r="M27" s="23">
        <v>7.7</v>
      </c>
      <c r="N27" s="23">
        <v>3</v>
      </c>
      <c r="O27" s="24">
        <f t="shared" si="6"/>
        <v>26.133333333333329</v>
      </c>
      <c r="P27" s="23" t="str">
        <f t="shared" si="7"/>
        <v>bestået</v>
      </c>
      <c r="Q27" s="23">
        <v>3</v>
      </c>
    </row>
    <row r="28" spans="1:18" s="23" customFormat="1" x14ac:dyDescent="0.25">
      <c r="A28" t="str">
        <f>Program!I30</f>
        <v>Emmy Marie Simonsen</v>
      </c>
      <c r="B28" t="str">
        <f>Program!G30</f>
        <v>Hazyland My Preciouzzz</v>
      </c>
      <c r="C28" s="23">
        <v>7.1</v>
      </c>
      <c r="D28" s="23">
        <v>7.6</v>
      </c>
      <c r="E28" s="23">
        <v>7.5</v>
      </c>
      <c r="F28" s="23">
        <v>3</v>
      </c>
      <c r="G28" s="23">
        <v>6.2</v>
      </c>
      <c r="H28" s="23">
        <v>6.5</v>
      </c>
      <c r="I28" s="23">
        <v>6</v>
      </c>
      <c r="J28" s="23">
        <v>3</v>
      </c>
      <c r="K28" s="23">
        <v>6.8</v>
      </c>
      <c r="L28" s="23">
        <v>7.3</v>
      </c>
      <c r="M28" s="23">
        <v>7.3</v>
      </c>
      <c r="N28" s="23">
        <v>3</v>
      </c>
      <c r="O28" s="24">
        <f t="shared" si="6"/>
        <v>23.766666666666666</v>
      </c>
      <c r="P28" s="23" t="str">
        <f t="shared" si="7"/>
        <v>bestået</v>
      </c>
      <c r="Q28" s="23">
        <v>4</v>
      </c>
    </row>
    <row r="29" spans="1:18" s="23" customFormat="1" x14ac:dyDescent="0.25">
      <c r="A29" t="str">
        <f>Program!I28</f>
        <v>Liv Elmark</v>
      </c>
      <c r="B29" t="str">
        <f>Program!G28</f>
        <v>Ninihill's On The Prowl Again</v>
      </c>
      <c r="C29" s="23">
        <v>7</v>
      </c>
      <c r="D29" s="23">
        <v>6</v>
      </c>
      <c r="E29" s="23">
        <v>7.9</v>
      </c>
      <c r="F29" s="23">
        <v>3</v>
      </c>
      <c r="G29" s="23">
        <v>6.2</v>
      </c>
      <c r="H29" s="23">
        <v>6</v>
      </c>
      <c r="I29" s="23">
        <v>6.5</v>
      </c>
      <c r="J29" s="23">
        <v>3</v>
      </c>
      <c r="K29" s="23">
        <v>7</v>
      </c>
      <c r="L29" s="23">
        <v>6.5</v>
      </c>
      <c r="M29" s="23">
        <v>7.4</v>
      </c>
      <c r="N29" s="23">
        <v>3</v>
      </c>
      <c r="O29" s="24">
        <f t="shared" si="6"/>
        <v>23.166666666666668</v>
      </c>
      <c r="P29" s="23" t="str">
        <f t="shared" si="7"/>
        <v>bestået</v>
      </c>
      <c r="Q29" s="23">
        <v>5</v>
      </c>
    </row>
    <row r="30" spans="1:18" s="23" customFormat="1" x14ac:dyDescent="0.25">
      <c r="A30" t="str">
        <f>Program!I27</f>
        <v>Anita Jakobsson</v>
      </c>
      <c r="B30" t="str">
        <f>Program!G27</f>
        <v>Elverlamshuset's Osseau</v>
      </c>
      <c r="C30" s="23">
        <v>5.3</v>
      </c>
      <c r="D30" s="23">
        <v>6.2</v>
      </c>
      <c r="E30" s="23">
        <v>7.5</v>
      </c>
      <c r="F30" s="23">
        <v>3</v>
      </c>
      <c r="G30" s="23">
        <v>4.7</v>
      </c>
      <c r="H30" s="23">
        <v>5.5</v>
      </c>
      <c r="I30" s="23">
        <v>5.4</v>
      </c>
      <c r="J30" s="23">
        <v>3</v>
      </c>
      <c r="K30" s="23">
        <v>5.8</v>
      </c>
      <c r="L30" s="23">
        <v>5.5</v>
      </c>
      <c r="M30" s="23">
        <v>6.8</v>
      </c>
      <c r="N30" s="23">
        <v>3</v>
      </c>
      <c r="O30" s="24">
        <f t="shared" si="6"/>
        <v>20.566666666666666</v>
      </c>
      <c r="P30" s="23" t="str">
        <f t="shared" si="7"/>
        <v>IKKE bestået</v>
      </c>
    </row>
    <row r="31" spans="1:18" s="23" customFormat="1" x14ac:dyDescent="0.25">
      <c r="A31" t="str">
        <f>Program!I25</f>
        <v>Paul Lysholdt</v>
      </c>
      <c r="B31" t="str">
        <f>Program!G25</f>
        <v>Borderhouse Terranova</v>
      </c>
      <c r="C31" s="23">
        <v>4.5</v>
      </c>
      <c r="D31" s="23">
        <v>5.2</v>
      </c>
      <c r="E31" s="23">
        <v>5.8</v>
      </c>
      <c r="F31" s="23">
        <v>3</v>
      </c>
      <c r="G31" s="23">
        <v>4.5</v>
      </c>
      <c r="H31" s="23">
        <v>6</v>
      </c>
      <c r="I31" s="23">
        <v>5.4</v>
      </c>
      <c r="J31" s="23">
        <v>3</v>
      </c>
      <c r="K31" s="23">
        <v>4.5</v>
      </c>
      <c r="L31" s="23">
        <v>4.8</v>
      </c>
      <c r="M31" s="23">
        <v>6.3</v>
      </c>
      <c r="N31" s="23">
        <v>3</v>
      </c>
      <c r="O31" s="24">
        <f t="shared" si="6"/>
        <v>18.666666666666668</v>
      </c>
      <c r="P31" s="23" t="str">
        <f t="shared" si="7"/>
        <v>IKKE bestået</v>
      </c>
    </row>
    <row r="32" spans="1:18" s="23" customFormat="1" x14ac:dyDescent="0.25">
      <c r="A32"/>
      <c r="B32"/>
      <c r="O32" s="24">
        <f t="shared" si="6"/>
        <v>0</v>
      </c>
      <c r="P32" s="23" t="str">
        <f t="shared" si="7"/>
        <v>intet resultat</v>
      </c>
    </row>
    <row r="34" spans="1:18" s="1" customFormat="1" x14ac:dyDescent="0.25">
      <c r="A34" s="16" t="s">
        <v>46</v>
      </c>
      <c r="C34" s="61" t="s">
        <v>303</v>
      </c>
      <c r="D34" s="61"/>
      <c r="E34" s="61" t="s">
        <v>225</v>
      </c>
      <c r="F34" s="61"/>
      <c r="G34" s="62" t="s">
        <v>304</v>
      </c>
      <c r="H34" s="62"/>
      <c r="I34" s="62" t="s">
        <v>226</v>
      </c>
      <c r="J34" s="62"/>
      <c r="K34" s="60" t="s">
        <v>305</v>
      </c>
      <c r="L34" s="60"/>
      <c r="M34" s="60" t="s">
        <v>229</v>
      </c>
      <c r="N34" s="60"/>
      <c r="O34" s="17" t="s">
        <v>306</v>
      </c>
      <c r="Q34" s="18" t="s">
        <v>307</v>
      </c>
      <c r="R34" s="18" t="s">
        <v>308</v>
      </c>
    </row>
    <row r="35" spans="1:18" s="1" customFormat="1" x14ac:dyDescent="0.25">
      <c r="A35" s="19" t="s">
        <v>240</v>
      </c>
      <c r="B35" s="19" t="s">
        <v>239</v>
      </c>
      <c r="C35" s="20" t="s">
        <v>309</v>
      </c>
      <c r="D35" s="20" t="s">
        <v>310</v>
      </c>
      <c r="E35" s="20" t="s">
        <v>311</v>
      </c>
      <c r="F35" s="20" t="s">
        <v>312</v>
      </c>
      <c r="G35" s="21" t="s">
        <v>309</v>
      </c>
      <c r="H35" s="21" t="s">
        <v>310</v>
      </c>
      <c r="I35" s="21" t="s">
        <v>311</v>
      </c>
      <c r="J35" s="21" t="s">
        <v>312</v>
      </c>
      <c r="K35" s="22" t="s">
        <v>309</v>
      </c>
      <c r="L35" s="22" t="s">
        <v>310</v>
      </c>
      <c r="M35" s="22" t="s">
        <v>311</v>
      </c>
      <c r="N35" s="22" t="s">
        <v>312</v>
      </c>
      <c r="O35" s="17"/>
      <c r="Q35" s="18"/>
      <c r="R35" s="18"/>
    </row>
    <row r="36" spans="1:18" s="23" customFormat="1" x14ac:dyDescent="0.25">
      <c r="A36" t="str">
        <f>[1]Program!I50</f>
        <v>Randi Laursen</v>
      </c>
      <c r="B36" t="str">
        <f>[1]Program!G50</f>
        <v>T-Line Commodore</v>
      </c>
      <c r="C36" s="23">
        <v>7.9</v>
      </c>
      <c r="D36" s="23">
        <v>7.7</v>
      </c>
      <c r="E36" s="23">
        <v>8.1</v>
      </c>
      <c r="F36" s="23">
        <v>3</v>
      </c>
      <c r="G36" s="23">
        <v>7.6</v>
      </c>
      <c r="H36" s="23">
        <v>8</v>
      </c>
      <c r="I36" s="23">
        <v>7.9</v>
      </c>
      <c r="J36" s="23">
        <v>3</v>
      </c>
      <c r="K36" s="23">
        <v>7.4</v>
      </c>
      <c r="L36" s="23">
        <v>7.1</v>
      </c>
      <c r="M36" s="23">
        <v>7.2</v>
      </c>
      <c r="N36" s="23">
        <v>3</v>
      </c>
      <c r="O36" s="24">
        <f t="shared" ref="O36:O45" si="8">((SUM(C36:F36)+SUM(G36:J36)+SUM(K36:N36))/3)</f>
        <v>25.966666666666669</v>
      </c>
      <c r="P36" s="23" t="str">
        <f t="shared" ref="P36:P45" si="9">IFERROR(IF(OR((AVERAGE(C36,G36,K36)&lt;6),(AVERAGE(D36,H36,L36)&lt;6),(AVERAGE(E36,I36,M36)&lt;6),(AVERAGE(F36,J36,N36)&lt;2)),"IKKE bestået","bestået"),"intet resultat")</f>
        <v>bestået</v>
      </c>
      <c r="Q36" s="23">
        <v>1</v>
      </c>
      <c r="R36" s="23">
        <v>5</v>
      </c>
    </row>
    <row r="37" spans="1:18" s="23" customFormat="1" x14ac:dyDescent="0.25">
      <c r="A37" t="str">
        <f>[1]Program!I54</f>
        <v>Louise Vig</v>
      </c>
      <c r="B37" t="str">
        <f>[1]Program!G54</f>
        <v>Khetashio Increasing Value</v>
      </c>
      <c r="C37" s="23">
        <v>7.5</v>
      </c>
      <c r="D37" s="23">
        <v>7.6</v>
      </c>
      <c r="E37" s="23">
        <v>7.5</v>
      </c>
      <c r="F37" s="23">
        <v>3</v>
      </c>
      <c r="G37" s="23">
        <v>7.2</v>
      </c>
      <c r="H37" s="23">
        <v>7.3</v>
      </c>
      <c r="I37" s="23">
        <v>8</v>
      </c>
      <c r="J37" s="23">
        <v>3</v>
      </c>
      <c r="K37" s="23">
        <v>7.2</v>
      </c>
      <c r="L37" s="23">
        <v>7.6</v>
      </c>
      <c r="M37" s="23">
        <v>7</v>
      </c>
      <c r="N37" s="23">
        <v>3</v>
      </c>
      <c r="O37" s="24">
        <f t="shared" si="8"/>
        <v>25.3</v>
      </c>
      <c r="P37" s="23" t="str">
        <f t="shared" si="9"/>
        <v>bestået</v>
      </c>
      <c r="Q37" s="23">
        <v>2</v>
      </c>
      <c r="R37" s="23">
        <v>4</v>
      </c>
    </row>
    <row r="38" spans="1:18" s="23" customFormat="1" x14ac:dyDescent="0.25">
      <c r="A38" t="str">
        <f>[1]Program!I56</f>
        <v>Tine Gade</v>
      </c>
      <c r="B38" t="str">
        <f>[1]Program!G56</f>
        <v>Viola</v>
      </c>
      <c r="C38" s="23">
        <v>7.7</v>
      </c>
      <c r="D38" s="23">
        <v>7.8</v>
      </c>
      <c r="E38" s="23">
        <v>8</v>
      </c>
      <c r="F38" s="23">
        <v>3</v>
      </c>
      <c r="G38" s="23">
        <v>7</v>
      </c>
      <c r="H38" s="23">
        <v>6.5</v>
      </c>
      <c r="I38" s="23">
        <v>6.9</v>
      </c>
      <c r="J38" s="23">
        <v>3</v>
      </c>
      <c r="K38" s="23">
        <v>7.1</v>
      </c>
      <c r="L38" s="23">
        <v>7.2</v>
      </c>
      <c r="M38" s="23">
        <v>7.5</v>
      </c>
      <c r="N38" s="23">
        <v>3</v>
      </c>
      <c r="O38" s="24">
        <f t="shared" si="8"/>
        <v>24.900000000000002</v>
      </c>
      <c r="P38" s="23" t="str">
        <f t="shared" si="9"/>
        <v>bestået</v>
      </c>
      <c r="Q38" s="23">
        <v>3</v>
      </c>
      <c r="R38" s="23">
        <v>3</v>
      </c>
    </row>
    <row r="39" spans="1:18" s="23" customFormat="1" x14ac:dyDescent="0.25">
      <c r="A39" t="str">
        <f>[1]Program!I53</f>
        <v>Sheila Mitchell</v>
      </c>
      <c r="B39" t="str">
        <f>[1]Program!G53</f>
        <v>Lepommeau Madame Alvarez</v>
      </c>
      <c r="C39" s="23">
        <v>7.7</v>
      </c>
      <c r="D39" s="23">
        <v>7</v>
      </c>
      <c r="E39" s="23">
        <v>8</v>
      </c>
      <c r="F39" s="23">
        <v>3</v>
      </c>
      <c r="G39" s="23">
        <v>6.8</v>
      </c>
      <c r="H39" s="23">
        <v>7</v>
      </c>
      <c r="I39" s="23">
        <v>6.5</v>
      </c>
      <c r="J39" s="23">
        <v>3</v>
      </c>
      <c r="K39" s="23">
        <v>6.7</v>
      </c>
      <c r="L39" s="23">
        <v>7</v>
      </c>
      <c r="M39" s="23">
        <v>6.7</v>
      </c>
      <c r="N39" s="23">
        <v>3</v>
      </c>
      <c r="O39" s="24">
        <f t="shared" si="8"/>
        <v>24.133333333333336</v>
      </c>
      <c r="P39" s="23" t="str">
        <f t="shared" si="9"/>
        <v>bestået</v>
      </c>
      <c r="Q39" s="23">
        <v>4</v>
      </c>
      <c r="R39" s="23">
        <v>2</v>
      </c>
    </row>
    <row r="40" spans="1:18" s="23" customFormat="1" x14ac:dyDescent="0.25">
      <c r="A40" t="str">
        <f>[1]Program!I59</f>
        <v>Dorte Olesen</v>
      </c>
      <c r="B40" t="str">
        <f>[1]Program!G59</f>
        <v>Kali-Kama The Major</v>
      </c>
      <c r="C40" s="23">
        <v>7.5</v>
      </c>
      <c r="D40" s="23">
        <v>8</v>
      </c>
      <c r="E40" s="23">
        <v>6.8</v>
      </c>
      <c r="F40" s="23">
        <v>3</v>
      </c>
      <c r="G40" s="23">
        <v>6.8</v>
      </c>
      <c r="H40" s="23">
        <v>6.5</v>
      </c>
      <c r="I40" s="23">
        <v>7</v>
      </c>
      <c r="J40" s="23">
        <v>3</v>
      </c>
      <c r="K40" s="23">
        <v>6.8</v>
      </c>
      <c r="L40" s="23">
        <v>6.9</v>
      </c>
      <c r="M40" s="23">
        <v>7</v>
      </c>
      <c r="N40" s="23">
        <v>3</v>
      </c>
      <c r="O40" s="24">
        <f t="shared" si="8"/>
        <v>24.099999999999998</v>
      </c>
      <c r="P40" s="23" t="str">
        <f t="shared" si="9"/>
        <v>bestået</v>
      </c>
      <c r="Q40" s="23">
        <v>5</v>
      </c>
      <c r="R40" s="23">
        <v>1</v>
      </c>
    </row>
    <row r="41" spans="1:18" s="23" customFormat="1" x14ac:dyDescent="0.25">
      <c r="A41" t="str">
        <f>[1]Program!I51</f>
        <v>Mia Rasmussen</v>
      </c>
      <c r="B41" t="str">
        <f>[1]Program!G51</f>
        <v>Selma</v>
      </c>
      <c r="C41" s="23">
        <v>7.5</v>
      </c>
      <c r="D41" s="23">
        <v>6.5</v>
      </c>
      <c r="E41" s="23">
        <v>6.6</v>
      </c>
      <c r="F41" s="23">
        <v>3</v>
      </c>
      <c r="G41" s="23">
        <v>7</v>
      </c>
      <c r="H41" s="23">
        <v>6.5</v>
      </c>
      <c r="I41" s="23">
        <v>6.1</v>
      </c>
      <c r="J41" s="23">
        <v>3</v>
      </c>
      <c r="K41" s="23">
        <v>7.3</v>
      </c>
      <c r="L41" s="23">
        <v>7.4</v>
      </c>
      <c r="M41" s="23">
        <v>6.7</v>
      </c>
      <c r="N41" s="23">
        <v>3</v>
      </c>
      <c r="O41" s="24">
        <f t="shared" si="8"/>
        <v>23.533333333333331</v>
      </c>
      <c r="P41" s="23" t="str">
        <f t="shared" si="9"/>
        <v>bestået</v>
      </c>
      <c r="Q41" s="23">
        <v>6</v>
      </c>
      <c r="R41" s="23">
        <v>1</v>
      </c>
    </row>
    <row r="42" spans="1:18" s="23" customFormat="1" x14ac:dyDescent="0.25">
      <c r="A42" t="str">
        <f>[1]Program!I55</f>
        <v>Jennifer Jensen</v>
      </c>
      <c r="B42" t="str">
        <f>[1]Program!G55</f>
        <v>Bel'tars Apollo Of Jes'ing</v>
      </c>
      <c r="C42" s="23">
        <v>7.3</v>
      </c>
      <c r="D42" s="23">
        <v>7</v>
      </c>
      <c r="E42" s="23">
        <v>8</v>
      </c>
      <c r="F42" s="23">
        <v>3</v>
      </c>
      <c r="G42" s="23">
        <v>6.4</v>
      </c>
      <c r="H42" s="23">
        <v>6.3</v>
      </c>
      <c r="I42" s="23">
        <v>6.5</v>
      </c>
      <c r="J42" s="23">
        <v>3</v>
      </c>
      <c r="K42" s="23">
        <v>6.4</v>
      </c>
      <c r="L42" s="23">
        <v>6.7</v>
      </c>
      <c r="M42" s="23">
        <v>7</v>
      </c>
      <c r="N42" s="23">
        <v>3</v>
      </c>
      <c r="O42" s="24">
        <f t="shared" si="8"/>
        <v>23.533333333333331</v>
      </c>
      <c r="P42" s="23" t="str">
        <f t="shared" si="9"/>
        <v>bestået</v>
      </c>
      <c r="Q42" s="23">
        <v>7</v>
      </c>
      <c r="R42" s="23">
        <v>1</v>
      </c>
    </row>
    <row r="43" spans="1:18" s="23" customFormat="1" x14ac:dyDescent="0.25">
      <c r="A43" t="str">
        <f>[1]Program!I57</f>
        <v>Lone Ingkirk</v>
      </c>
      <c r="B43" t="str">
        <f>[1]Program!G57</f>
        <v>Belila's Charmaine</v>
      </c>
      <c r="C43" s="23">
        <v>7.2</v>
      </c>
      <c r="D43" s="23">
        <v>6.4</v>
      </c>
      <c r="E43" s="23">
        <v>6.8</v>
      </c>
      <c r="F43" s="23">
        <v>3</v>
      </c>
      <c r="G43" s="23">
        <v>6.4</v>
      </c>
      <c r="H43" s="23">
        <v>6.2</v>
      </c>
      <c r="I43" s="23">
        <v>6</v>
      </c>
      <c r="J43" s="23">
        <v>3</v>
      </c>
      <c r="K43" s="23">
        <v>6.5</v>
      </c>
      <c r="L43" s="23">
        <v>6.6</v>
      </c>
      <c r="M43" s="23">
        <v>6.8</v>
      </c>
      <c r="N43" s="23">
        <v>3</v>
      </c>
      <c r="O43" s="24">
        <f t="shared" si="8"/>
        <v>22.633333333333336</v>
      </c>
      <c r="P43" s="23" t="str">
        <f t="shared" si="9"/>
        <v>bestået</v>
      </c>
      <c r="Q43" s="23">
        <v>8</v>
      </c>
      <c r="R43" s="23">
        <v>1</v>
      </c>
    </row>
    <row r="44" spans="1:18" s="23" customFormat="1" x14ac:dyDescent="0.25">
      <c r="A44" t="str">
        <f>[1]Program!I52</f>
        <v>Annelise Bech</v>
      </c>
      <c r="B44" t="str">
        <f>[1]Program!G52</f>
        <v>Chinon's Victorias Secret</v>
      </c>
      <c r="C44" s="23">
        <v>2.5</v>
      </c>
      <c r="D44" s="23">
        <v>2.5</v>
      </c>
      <c r="E44" s="23">
        <v>2.5</v>
      </c>
      <c r="F44" s="23">
        <v>3</v>
      </c>
      <c r="G44" s="23">
        <v>1.2</v>
      </c>
      <c r="H44" s="23">
        <v>2.5</v>
      </c>
      <c r="I44" s="23">
        <v>2.1</v>
      </c>
      <c r="J44" s="23">
        <v>3</v>
      </c>
      <c r="K44" s="23">
        <v>1.8</v>
      </c>
      <c r="L44" s="23">
        <v>3</v>
      </c>
      <c r="M44" s="23">
        <v>4</v>
      </c>
      <c r="N44" s="23">
        <v>2.5</v>
      </c>
      <c r="O44" s="24">
        <f t="shared" si="8"/>
        <v>10.200000000000001</v>
      </c>
      <c r="P44" s="23" t="str">
        <f t="shared" si="9"/>
        <v>IKKE bestået</v>
      </c>
    </row>
    <row r="45" spans="1:18" s="23" customFormat="1" x14ac:dyDescent="0.25">
      <c r="A45" s="51" t="str">
        <f>[1]Program!I58</f>
        <v>Bende Press</v>
      </c>
      <c r="B45" s="51" t="str">
        <f>[1]Program!G58</f>
        <v>Borngård's Metroplex</v>
      </c>
      <c r="O45" s="24">
        <f t="shared" si="8"/>
        <v>0</v>
      </c>
      <c r="P45" s="23" t="str">
        <f t="shared" si="9"/>
        <v>intet resultat</v>
      </c>
    </row>
    <row r="47" spans="1:18" s="1" customFormat="1" x14ac:dyDescent="0.25">
      <c r="A47" s="16" t="s">
        <v>10</v>
      </c>
      <c r="C47" s="61" t="s">
        <v>303</v>
      </c>
      <c r="D47" s="61"/>
      <c r="E47" s="61" t="s">
        <v>226</v>
      </c>
      <c r="F47" s="61"/>
      <c r="G47" s="62" t="s">
        <v>304</v>
      </c>
      <c r="H47" s="62"/>
      <c r="I47" s="62" t="s">
        <v>228</v>
      </c>
      <c r="J47" s="62"/>
      <c r="K47" s="60" t="s">
        <v>305</v>
      </c>
      <c r="L47" s="60"/>
      <c r="M47" s="60" t="s">
        <v>229</v>
      </c>
      <c r="N47" s="60"/>
      <c r="O47" s="17" t="s">
        <v>306</v>
      </c>
      <c r="Q47" s="18" t="s">
        <v>307</v>
      </c>
      <c r="R47" s="18" t="s">
        <v>308</v>
      </c>
    </row>
    <row r="48" spans="1:18" s="1" customFormat="1" x14ac:dyDescent="0.25">
      <c r="A48" s="19" t="s">
        <v>240</v>
      </c>
      <c r="B48" s="19" t="s">
        <v>239</v>
      </c>
      <c r="C48" s="20" t="s">
        <v>309</v>
      </c>
      <c r="D48" s="20" t="s">
        <v>310</v>
      </c>
      <c r="E48" s="20" t="s">
        <v>311</v>
      </c>
      <c r="F48" s="20" t="s">
        <v>312</v>
      </c>
      <c r="G48" s="21" t="s">
        <v>309</v>
      </c>
      <c r="H48" s="21" t="s">
        <v>310</v>
      </c>
      <c r="I48" s="21" t="s">
        <v>311</v>
      </c>
      <c r="J48" s="21" t="s">
        <v>312</v>
      </c>
      <c r="K48" s="22" t="s">
        <v>309</v>
      </c>
      <c r="L48" s="22" t="s">
        <v>310</v>
      </c>
      <c r="M48" s="22" t="s">
        <v>311</v>
      </c>
      <c r="N48" s="22" t="s">
        <v>312</v>
      </c>
      <c r="O48" s="17"/>
      <c r="Q48" s="18"/>
      <c r="R48" s="18"/>
    </row>
    <row r="49" spans="1:18" s="23" customFormat="1" x14ac:dyDescent="0.25">
      <c r="A49" t="str">
        <f>[1]Program!I64</f>
        <v>Jennifer Jensen</v>
      </c>
      <c r="B49" t="str">
        <f>[1]Program!G64</f>
        <v>Vitovani's Bianca De Bel'tar</v>
      </c>
      <c r="C49" s="23">
        <v>6.3</v>
      </c>
      <c r="D49" s="23">
        <v>6.5</v>
      </c>
      <c r="E49" s="23">
        <v>7</v>
      </c>
      <c r="F49" s="23">
        <v>3</v>
      </c>
      <c r="G49" s="23">
        <v>7</v>
      </c>
      <c r="H49" s="23">
        <v>7.1</v>
      </c>
      <c r="I49" s="23">
        <v>7.2</v>
      </c>
      <c r="J49" s="23">
        <v>3</v>
      </c>
      <c r="K49" s="23">
        <v>6.4</v>
      </c>
      <c r="L49" s="23">
        <v>6.2</v>
      </c>
      <c r="M49" s="23">
        <v>7.2</v>
      </c>
      <c r="N49" s="23">
        <v>3</v>
      </c>
      <c r="O49" s="24">
        <f>((SUM(C49:F49)+SUM(G49:J49)+SUM(K49:N49))/3)</f>
        <v>23.3</v>
      </c>
      <c r="P49" s="23" t="str">
        <f>IFERROR(IF(OR((AVERAGE(C49,G49,K49)&lt;6),(AVERAGE(D49,H49,L49)&lt;6),(AVERAGE(E49,I49,M49)&lt;6),(AVERAGE(F49,J49,N49)&lt;2)),"IKKE bestået","bestået"),"intet resultat")</f>
        <v>bestået</v>
      </c>
      <c r="Q49" s="23">
        <v>1</v>
      </c>
      <c r="R49" s="23">
        <v>5</v>
      </c>
    </row>
    <row r="50" spans="1:18" s="23" customFormat="1" x14ac:dyDescent="0.25">
      <c r="A50" t="str">
        <f>[1]Program!I63</f>
        <v>Sheila Mitchell</v>
      </c>
      <c r="B50" t="str">
        <f>[1]Program!G63</f>
        <v>Liberty Baikis' Esperanza</v>
      </c>
      <c r="C50" s="23">
        <v>5.7</v>
      </c>
      <c r="D50" s="23">
        <v>6</v>
      </c>
      <c r="E50" s="23">
        <v>6.5</v>
      </c>
      <c r="F50" s="23">
        <v>3</v>
      </c>
      <c r="G50" s="23">
        <v>6</v>
      </c>
      <c r="H50" s="23">
        <v>5.8</v>
      </c>
      <c r="I50" s="23">
        <v>6</v>
      </c>
      <c r="J50" s="23">
        <v>3</v>
      </c>
      <c r="K50" s="23">
        <v>6</v>
      </c>
      <c r="L50" s="23">
        <v>6.3</v>
      </c>
      <c r="M50" s="23">
        <v>6.5</v>
      </c>
      <c r="N50" s="23">
        <v>3</v>
      </c>
      <c r="O50" s="24">
        <f>((SUM(C50:F50)+SUM(G50:J50)+SUM(K50:N50))/3)</f>
        <v>21.266666666666666</v>
      </c>
      <c r="P50" s="23" t="str">
        <f>IFERROR(IF(OR((AVERAGE(C50,G50,K50)&lt;6),(AVERAGE(D50,H50,L50)&lt;6),(AVERAGE(E50,I50,M50)&lt;6),(AVERAGE(F50,J50,N50)&lt;2)),"IKKE bestået","bestået"),"intet resultat")</f>
        <v>IKKE bestået</v>
      </c>
    </row>
    <row r="51" spans="1:18" s="23" customFormat="1" x14ac:dyDescent="0.25">
      <c r="A51" t="str">
        <f>[1]Program!I61</f>
        <v>Jette Porter</v>
      </c>
      <c r="B51" t="str">
        <f>[1]Program!G61</f>
        <v>Zarvo's Silver Steel And Flames</v>
      </c>
      <c r="C51" s="23">
        <v>6</v>
      </c>
      <c r="D51" s="23">
        <v>5.8</v>
      </c>
      <c r="E51" s="23">
        <v>6.5</v>
      </c>
      <c r="F51" s="23">
        <v>3</v>
      </c>
      <c r="G51" s="23">
        <v>6</v>
      </c>
      <c r="H51" s="23">
        <v>5.6</v>
      </c>
      <c r="I51" s="23">
        <v>6.1</v>
      </c>
      <c r="J51" s="23">
        <v>3</v>
      </c>
      <c r="K51" s="23">
        <v>6.7</v>
      </c>
      <c r="L51" s="23">
        <v>5.4</v>
      </c>
      <c r="M51" s="23">
        <v>6.3</v>
      </c>
      <c r="N51" s="23">
        <v>3</v>
      </c>
      <c r="O51" s="24">
        <f>((SUM(C51:F51)+SUM(G51:J51)+SUM(K51:N51))/3)</f>
        <v>21.133333333333336</v>
      </c>
      <c r="P51" s="23" t="str">
        <f>IFERROR(IF(OR((AVERAGE(C51,G51,K51)&lt;6),(AVERAGE(D51,H51,L51)&lt;6),(AVERAGE(E51,I51,M51)&lt;6),(AVERAGE(F51,J51,N51)&lt;2)),"IKKE bestået","bestået"),"intet resultat")</f>
        <v>IKKE bestået</v>
      </c>
    </row>
    <row r="52" spans="1:18" s="23" customFormat="1" x14ac:dyDescent="0.25">
      <c r="A52" t="str">
        <f>[1]Program!I62</f>
        <v>Jette Haastrup</v>
      </c>
      <c r="B52" t="str">
        <f>[1]Program!G62</f>
        <v>Hunterfull Quest For Love</v>
      </c>
      <c r="O52" s="24">
        <f>((SUM(C52:F52)+SUM(G52:J52)+SUM(K52:N52))/3)</f>
        <v>0</v>
      </c>
      <c r="P52" s="23" t="str">
        <f>IFERROR(IF(OR((AVERAGE(C52,G52,K52)&lt;6),(AVERAGE(D52,H52,L52)&lt;6),(AVERAGE(E52,I52,M52)&lt;6),(AVERAGE(F52,J52,N52)&lt;2)),"IKKE bestået","bestået"),"intet resultat")</f>
        <v>intet resultat</v>
      </c>
      <c r="Q52" s="23" t="s">
        <v>332</v>
      </c>
    </row>
    <row r="54" spans="1:18" s="1" customFormat="1" x14ac:dyDescent="0.25">
      <c r="A54" s="16" t="s">
        <v>38</v>
      </c>
      <c r="C54" s="61" t="s">
        <v>303</v>
      </c>
      <c r="D54" s="61"/>
      <c r="E54" s="61" t="s">
        <v>226</v>
      </c>
      <c r="F54" s="61"/>
      <c r="G54" s="62" t="s">
        <v>304</v>
      </c>
      <c r="H54" s="62"/>
      <c r="I54" s="62" t="s">
        <v>227</v>
      </c>
      <c r="J54" s="62"/>
      <c r="K54" s="60" t="s">
        <v>305</v>
      </c>
      <c r="L54" s="60"/>
      <c r="M54" s="60" t="s">
        <v>229</v>
      </c>
      <c r="N54" s="60"/>
      <c r="O54" s="17" t="s">
        <v>306</v>
      </c>
      <c r="Q54" s="18" t="s">
        <v>307</v>
      </c>
      <c r="R54" s="18" t="s">
        <v>308</v>
      </c>
    </row>
    <row r="55" spans="1:18" s="1" customFormat="1" x14ac:dyDescent="0.25">
      <c r="A55" s="19" t="s">
        <v>240</v>
      </c>
      <c r="B55" s="19" t="s">
        <v>239</v>
      </c>
      <c r="C55" s="20" t="s">
        <v>309</v>
      </c>
      <c r="D55" s="20" t="s">
        <v>310</v>
      </c>
      <c r="E55" s="20" t="s">
        <v>311</v>
      </c>
      <c r="F55" s="20" t="s">
        <v>312</v>
      </c>
      <c r="G55" s="21" t="s">
        <v>309</v>
      </c>
      <c r="H55" s="21" t="s">
        <v>310</v>
      </c>
      <c r="I55" s="21" t="s">
        <v>311</v>
      </c>
      <c r="J55" s="21" t="s">
        <v>312</v>
      </c>
      <c r="K55" s="22" t="s">
        <v>309</v>
      </c>
      <c r="L55" s="22" t="s">
        <v>310</v>
      </c>
      <c r="M55" s="22" t="s">
        <v>311</v>
      </c>
      <c r="N55" s="22" t="s">
        <v>312</v>
      </c>
      <c r="O55" s="17"/>
      <c r="Q55" s="18"/>
      <c r="R55" s="18"/>
    </row>
    <row r="56" spans="1:18" s="23" customFormat="1" x14ac:dyDescent="0.25">
      <c r="A56" t="str">
        <f>Program!I73</f>
        <v>Johanna Allanach</v>
      </c>
      <c r="B56" t="str">
        <f>Program!G73</f>
        <v>Kojima's E-Physical Graffiti</v>
      </c>
      <c r="C56" s="23">
        <v>8</v>
      </c>
      <c r="D56" s="23">
        <v>8.3000000000000007</v>
      </c>
      <c r="E56" s="23">
        <v>8.1</v>
      </c>
      <c r="F56" s="23">
        <v>3</v>
      </c>
      <c r="G56" s="23">
        <v>8.3000000000000007</v>
      </c>
      <c r="H56" s="23">
        <v>8.5</v>
      </c>
      <c r="I56" s="23">
        <v>8.5</v>
      </c>
      <c r="J56" s="23">
        <v>3</v>
      </c>
      <c r="K56" s="23">
        <v>8.1</v>
      </c>
      <c r="L56" s="23">
        <v>8.3000000000000007</v>
      </c>
      <c r="M56" s="23">
        <v>8.4</v>
      </c>
      <c r="N56" s="23">
        <v>3</v>
      </c>
      <c r="O56" s="24">
        <f t="shared" ref="O56:O63" si="10">((SUM(C56:F56)+SUM(G56:J56)+SUM(K56:N56))/3)</f>
        <v>27.833333333333332</v>
      </c>
      <c r="P56" s="23" t="str">
        <f t="shared" ref="P56:P63" si="11">IFERROR(IF(OR((AVERAGE(C56,G56,K56)&lt;6),(AVERAGE(D56,H56,L56)&lt;6),(AVERAGE(E56,I56,M56)&lt;6),(AVERAGE(F56,J56,N56)&lt;2)),"IKKE bestået","bestået"),"intet resultat")</f>
        <v>bestået</v>
      </c>
      <c r="Q56" s="23">
        <v>1</v>
      </c>
    </row>
    <row r="57" spans="1:18" s="23" customFormat="1" x14ac:dyDescent="0.25">
      <c r="A57" t="str">
        <f>Program!I68</f>
        <v>Jette Haastrup</v>
      </c>
      <c r="B57" t="str">
        <f>Program!G68</f>
        <v>Precenta's Addi</v>
      </c>
      <c r="C57" s="23">
        <v>6.1</v>
      </c>
      <c r="D57" s="23">
        <v>7</v>
      </c>
      <c r="E57" s="23">
        <v>8.1999999999999993</v>
      </c>
      <c r="F57" s="23">
        <v>3</v>
      </c>
      <c r="G57" s="23">
        <v>7</v>
      </c>
      <c r="H57" s="23">
        <v>7.5</v>
      </c>
      <c r="I57" s="23">
        <v>7.9</v>
      </c>
      <c r="J57" s="23">
        <v>3</v>
      </c>
      <c r="K57" s="23">
        <v>6.3</v>
      </c>
      <c r="L57" s="23">
        <v>6.6</v>
      </c>
      <c r="M57" s="23">
        <v>7.4</v>
      </c>
      <c r="N57" s="23">
        <v>3</v>
      </c>
      <c r="O57" s="24">
        <f t="shared" si="10"/>
        <v>24.333333333333332</v>
      </c>
      <c r="P57" s="23" t="str">
        <f t="shared" si="11"/>
        <v>bestået</v>
      </c>
      <c r="Q57" s="23">
        <v>2</v>
      </c>
    </row>
    <row r="58" spans="1:18" s="23" customFormat="1" x14ac:dyDescent="0.25">
      <c r="A58" t="str">
        <f>Program!I66</f>
        <v>Louise Vig</v>
      </c>
      <c r="B58" t="str">
        <f>Program!G66</f>
        <v>Sourcils All That Jazz</v>
      </c>
      <c r="C58" s="23">
        <v>5</v>
      </c>
      <c r="D58" s="23">
        <v>6.7</v>
      </c>
      <c r="E58" s="23">
        <v>8</v>
      </c>
      <c r="F58" s="23">
        <v>3</v>
      </c>
      <c r="G58" s="23">
        <v>7.4</v>
      </c>
      <c r="H58" s="23">
        <v>7</v>
      </c>
      <c r="I58" s="23">
        <v>7.5</v>
      </c>
      <c r="J58" s="23">
        <v>3</v>
      </c>
      <c r="K58" s="23">
        <v>6.4</v>
      </c>
      <c r="L58" s="23">
        <v>7</v>
      </c>
      <c r="M58" s="23">
        <v>7.1</v>
      </c>
      <c r="N58" s="23">
        <v>3</v>
      </c>
      <c r="O58" s="24">
        <f t="shared" si="10"/>
        <v>23.7</v>
      </c>
      <c r="P58" s="23" t="str">
        <f t="shared" si="11"/>
        <v>bestået</v>
      </c>
      <c r="Q58" s="23">
        <v>3</v>
      </c>
    </row>
    <row r="59" spans="1:18" s="23" customFormat="1" x14ac:dyDescent="0.25">
      <c r="A59" t="str">
        <f>Program!I72</f>
        <v>Louise Vig</v>
      </c>
      <c r="B59" t="str">
        <f>Program!G72</f>
        <v>Sourcils Royal Deeside</v>
      </c>
      <c r="C59" s="23">
        <v>6</v>
      </c>
      <c r="D59" s="23">
        <v>6.3</v>
      </c>
      <c r="E59" s="23">
        <v>7.9</v>
      </c>
      <c r="F59" s="23">
        <v>3</v>
      </c>
      <c r="G59" s="23">
        <v>7.2</v>
      </c>
      <c r="H59" s="23">
        <v>6.7</v>
      </c>
      <c r="I59" s="23">
        <v>7.5</v>
      </c>
      <c r="J59" s="23">
        <v>3</v>
      </c>
      <c r="K59" s="23">
        <v>6.6</v>
      </c>
      <c r="L59" s="23">
        <v>6.6</v>
      </c>
      <c r="M59" s="23">
        <v>6.8</v>
      </c>
      <c r="N59" s="23">
        <v>3</v>
      </c>
      <c r="O59" s="24">
        <f t="shared" si="10"/>
        <v>23.533333333333331</v>
      </c>
      <c r="P59" s="23" t="str">
        <f t="shared" si="11"/>
        <v>bestået</v>
      </c>
      <c r="Q59" s="23">
        <v>4</v>
      </c>
    </row>
    <row r="60" spans="1:18" s="23" customFormat="1" x14ac:dyDescent="0.25">
      <c r="A60" t="str">
        <f>Program!I67</f>
        <v>Annette Klink Dalgaard</v>
      </c>
      <c r="B60" t="str">
        <f>Program!G67</f>
        <v>Ophian Huggable Hallie</v>
      </c>
      <c r="C60" s="23">
        <v>6</v>
      </c>
      <c r="D60" s="23">
        <v>6</v>
      </c>
      <c r="E60" s="23">
        <v>7.2</v>
      </c>
      <c r="F60" s="23">
        <v>3</v>
      </c>
      <c r="G60" s="23">
        <v>7.4</v>
      </c>
      <c r="H60" s="23">
        <v>7</v>
      </c>
      <c r="I60" s="23">
        <v>7.6</v>
      </c>
      <c r="J60" s="23">
        <v>3</v>
      </c>
      <c r="K60" s="23">
        <v>6.2</v>
      </c>
      <c r="L60" s="23">
        <v>6.3</v>
      </c>
      <c r="M60" s="23">
        <v>6.7</v>
      </c>
      <c r="N60" s="23">
        <v>3</v>
      </c>
      <c r="O60" s="24">
        <f t="shared" si="10"/>
        <v>23.133333333333336</v>
      </c>
      <c r="P60" s="23" t="str">
        <f t="shared" si="11"/>
        <v>bestået</v>
      </c>
      <c r="Q60" s="23">
        <v>5</v>
      </c>
    </row>
    <row r="61" spans="1:18" s="23" customFormat="1" x14ac:dyDescent="0.25">
      <c r="A61" t="str">
        <f>Program!I69</f>
        <v>Sandie Højgaard Larsen</v>
      </c>
      <c r="B61" t="str">
        <f>Program!G69</f>
        <v>Rumle</v>
      </c>
      <c r="C61" s="23">
        <v>4</v>
      </c>
      <c r="D61" s="23">
        <v>5</v>
      </c>
      <c r="E61" s="23">
        <v>6</v>
      </c>
      <c r="F61" s="23">
        <v>3</v>
      </c>
      <c r="G61" s="23">
        <v>5.5</v>
      </c>
      <c r="H61" s="23">
        <v>6.1</v>
      </c>
      <c r="I61" s="23">
        <v>6.5</v>
      </c>
      <c r="J61" s="23">
        <v>3</v>
      </c>
      <c r="K61" s="23">
        <v>4.9000000000000004</v>
      </c>
      <c r="L61" s="23">
        <v>6.2</v>
      </c>
      <c r="M61" s="23">
        <v>6.4</v>
      </c>
      <c r="N61" s="23">
        <v>3</v>
      </c>
      <c r="O61" s="24">
        <f t="shared" si="10"/>
        <v>19.866666666666667</v>
      </c>
      <c r="P61" s="23" t="str">
        <f t="shared" si="11"/>
        <v>IKKE bestået</v>
      </c>
    </row>
    <row r="62" spans="1:18" s="23" customFormat="1" x14ac:dyDescent="0.25">
      <c r="A62" s="51" t="str">
        <f>Program!I70</f>
        <v>Emmy Marie Simonsen</v>
      </c>
      <c r="B62" s="51" t="str">
        <f>Program!G70</f>
        <v>Littlethorn Feet Of Flames</v>
      </c>
      <c r="O62" s="24">
        <f t="shared" si="10"/>
        <v>0</v>
      </c>
      <c r="P62" s="23" t="str">
        <f t="shared" si="11"/>
        <v>intet resultat</v>
      </c>
    </row>
    <row r="63" spans="1:18" s="23" customFormat="1" x14ac:dyDescent="0.25">
      <c r="A63" t="str">
        <f>Program!I71</f>
        <v>Mia Rasmussen</v>
      </c>
      <c r="B63" t="str">
        <f>Program!G71</f>
        <v>Molly</v>
      </c>
      <c r="O63" s="24">
        <f t="shared" si="10"/>
        <v>0</v>
      </c>
      <c r="P63" s="23" t="str">
        <f t="shared" si="11"/>
        <v>intet resultat</v>
      </c>
      <c r="Q63" s="23" t="s">
        <v>332</v>
      </c>
    </row>
    <row r="64" spans="1:18" s="23" customFormat="1" x14ac:dyDescent="0.25">
      <c r="A64"/>
      <c r="B64"/>
    </row>
    <row r="65" spans="1:18" s="23" customFormat="1" x14ac:dyDescent="0.25">
      <c r="A65"/>
      <c r="B65"/>
    </row>
    <row r="66" spans="1:18" ht="12.6" customHeight="1" x14ac:dyDescent="0.25">
      <c r="A66"/>
      <c r="B66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</row>
    <row r="67" spans="1:18" ht="12.6" customHeight="1" x14ac:dyDescent="0.25"/>
    <row r="68" spans="1:18" s="1" customFormat="1" x14ac:dyDescent="0.25">
      <c r="A68" s="16" t="s">
        <v>319</v>
      </c>
      <c r="C68" s="61" t="s">
        <v>303</v>
      </c>
      <c r="D68" s="61"/>
      <c r="E68" s="61" t="s">
        <v>225</v>
      </c>
      <c r="F68" s="61"/>
      <c r="G68" s="62" t="s">
        <v>304</v>
      </c>
      <c r="H68" s="62"/>
      <c r="I68" s="62" t="s">
        <v>226</v>
      </c>
      <c r="J68" s="62"/>
      <c r="K68" s="60" t="s">
        <v>305</v>
      </c>
      <c r="L68" s="60"/>
      <c r="M68" s="60" t="s">
        <v>228</v>
      </c>
      <c r="N68" s="60"/>
      <c r="O68" s="17" t="s">
        <v>306</v>
      </c>
      <c r="Q68" s="18" t="s">
        <v>307</v>
      </c>
      <c r="R68" s="18" t="s">
        <v>308</v>
      </c>
    </row>
    <row r="69" spans="1:18" s="1" customFormat="1" x14ac:dyDescent="0.25">
      <c r="A69" s="19" t="s">
        <v>240</v>
      </c>
      <c r="B69" s="19" t="s">
        <v>239</v>
      </c>
      <c r="C69" s="20" t="s">
        <v>309</v>
      </c>
      <c r="D69" s="20" t="s">
        <v>310</v>
      </c>
      <c r="E69" s="20" t="s">
        <v>311</v>
      </c>
      <c r="F69" s="20" t="s">
        <v>312</v>
      </c>
      <c r="G69" s="21" t="s">
        <v>309</v>
      </c>
      <c r="H69" s="21" t="s">
        <v>310</v>
      </c>
      <c r="I69" s="21" t="s">
        <v>311</v>
      </c>
      <c r="J69" s="21" t="s">
        <v>312</v>
      </c>
      <c r="K69" s="22" t="s">
        <v>309</v>
      </c>
      <c r="L69" s="22" t="s">
        <v>310</v>
      </c>
      <c r="M69" s="22" t="s">
        <v>311</v>
      </c>
      <c r="N69" s="22" t="s">
        <v>312</v>
      </c>
      <c r="O69" s="17"/>
      <c r="Q69" s="18"/>
      <c r="R69" s="18"/>
    </row>
    <row r="70" spans="1:18" s="23" customFormat="1" x14ac:dyDescent="0.25">
      <c r="A70" t="str">
        <f>Program!I96</f>
        <v>Donna Lee Herrick</v>
      </c>
      <c r="B70" t="str">
        <f>Program!G96</f>
        <v>Darrenhoff Ice Ice Fiona</v>
      </c>
      <c r="O70" s="24">
        <f>((SUM(C70:F70)+SUM(G70:J70)+SUM(K70:N70))/3)</f>
        <v>0</v>
      </c>
      <c r="P70" s="23" t="str">
        <f>IFERROR(IF(OR((AVERAGE(C70,G70,K70)&lt;6),(AVERAGE(D70,H70,L70)&lt;6),(AVERAGE(E70,I70,M70)&lt;6),(AVERAGE(F70,J70,N70)&lt;2)),"IKKE bestået","bestået"),"intet resultat")</f>
        <v>intet resultat</v>
      </c>
    </row>
    <row r="72" spans="1:18" s="1" customFormat="1" x14ac:dyDescent="0.25">
      <c r="A72" s="16" t="s">
        <v>69</v>
      </c>
      <c r="C72" s="61" t="s">
        <v>303</v>
      </c>
      <c r="D72" s="61"/>
      <c r="E72" s="61" t="s">
        <v>225</v>
      </c>
      <c r="F72" s="61"/>
      <c r="G72" s="62" t="s">
        <v>304</v>
      </c>
      <c r="H72" s="62"/>
      <c r="I72" s="62" t="s">
        <v>228</v>
      </c>
      <c r="J72" s="62"/>
      <c r="K72" s="60" t="s">
        <v>305</v>
      </c>
      <c r="L72" s="60"/>
      <c r="M72" s="60" t="s">
        <v>229</v>
      </c>
      <c r="N72" s="60"/>
      <c r="O72" s="17" t="s">
        <v>306</v>
      </c>
      <c r="Q72" s="18" t="s">
        <v>307</v>
      </c>
      <c r="R72" s="18" t="s">
        <v>308</v>
      </c>
    </row>
    <row r="73" spans="1:18" s="1" customFormat="1" x14ac:dyDescent="0.25">
      <c r="A73" s="19" t="s">
        <v>240</v>
      </c>
      <c r="B73" s="19" t="s">
        <v>239</v>
      </c>
      <c r="C73" s="20" t="s">
        <v>309</v>
      </c>
      <c r="D73" s="20" t="s">
        <v>310</v>
      </c>
      <c r="E73" s="20" t="s">
        <v>311</v>
      </c>
      <c r="F73" s="20" t="s">
        <v>312</v>
      </c>
      <c r="G73" s="21" t="s">
        <v>309</v>
      </c>
      <c r="H73" s="21" t="s">
        <v>310</v>
      </c>
      <c r="I73" s="21" t="s">
        <v>311</v>
      </c>
      <c r="J73" s="21" t="s">
        <v>312</v>
      </c>
      <c r="K73" s="22" t="s">
        <v>309</v>
      </c>
      <c r="L73" s="22" t="s">
        <v>310</v>
      </c>
      <c r="M73" s="22" t="s">
        <v>311</v>
      </c>
      <c r="N73" s="22" t="s">
        <v>312</v>
      </c>
      <c r="O73" s="17"/>
      <c r="Q73" s="18"/>
      <c r="R73" s="18"/>
    </row>
    <row r="74" spans="1:18" s="23" customFormat="1" x14ac:dyDescent="0.25">
      <c r="A74" t="str">
        <f>Program!I80</f>
        <v>Johanna Allanach &amp; Anja Christiansen</v>
      </c>
      <c r="B74" t="str">
        <f>Program!G80</f>
        <v>Soda &amp; Queeny</v>
      </c>
      <c r="C74" s="23">
        <v>7.5</v>
      </c>
      <c r="D74" s="23">
        <v>8</v>
      </c>
      <c r="E74" s="23">
        <v>7.8</v>
      </c>
      <c r="F74" s="23">
        <v>3</v>
      </c>
      <c r="G74" s="23">
        <v>7.2</v>
      </c>
      <c r="H74" s="23">
        <v>7.1</v>
      </c>
      <c r="I74" s="23">
        <v>7.4</v>
      </c>
      <c r="J74" s="23">
        <v>3</v>
      </c>
      <c r="K74" s="23">
        <v>7</v>
      </c>
      <c r="L74" s="23">
        <v>7.5</v>
      </c>
      <c r="M74" s="23">
        <v>7.4</v>
      </c>
      <c r="N74" s="23">
        <v>3</v>
      </c>
      <c r="O74" s="24">
        <f>((SUM(C74:F74)+SUM(G74:J74)+SUM(K74:N74))/3)</f>
        <v>25.3</v>
      </c>
      <c r="P74" s="23" t="str">
        <f>IFERROR(IF(OR((AVERAGE(C74,G74,K74)&lt;6),(AVERAGE(D74,H74,L74)&lt;6),(AVERAGE(E74,I74,M74)&lt;6),(AVERAGE(F74,J74,N74)&lt;2)),"IKKE bestået","bestået"),"intet resultat")</f>
        <v>bestået</v>
      </c>
    </row>
    <row r="75" spans="1:18" s="23" customFormat="1" ht="30" x14ac:dyDescent="0.25">
      <c r="A75" t="str">
        <f>Program!I76</f>
        <v>Annie Larsen &amp; Majbrit Bengtson</v>
      </c>
      <c r="B75" s="52" t="str">
        <f>Program!G76</f>
        <v>Summardáin Öistein Sólfars Huni 6 Dolce Bianca's Carolina By Bi'me</v>
      </c>
      <c r="C75" s="23">
        <v>7.4</v>
      </c>
      <c r="D75" s="23">
        <v>7.5</v>
      </c>
      <c r="E75" s="23">
        <v>8.1999999999999993</v>
      </c>
      <c r="F75" s="23">
        <v>3</v>
      </c>
      <c r="G75" s="23">
        <v>6.4</v>
      </c>
      <c r="H75" s="23">
        <v>6.6</v>
      </c>
      <c r="I75" s="23">
        <v>6.9</v>
      </c>
      <c r="J75" s="23">
        <v>3</v>
      </c>
      <c r="K75" s="23">
        <v>6.2</v>
      </c>
      <c r="L75" s="23">
        <v>6.6</v>
      </c>
      <c r="M75" s="23">
        <v>7</v>
      </c>
      <c r="N75" s="23">
        <v>3</v>
      </c>
      <c r="O75" s="24">
        <f>((SUM(C75:F75)+SUM(G75:J75)+SUM(K75:N75))/3)</f>
        <v>23.933333333333334</v>
      </c>
      <c r="P75" s="23" t="str">
        <f>IFERROR(IF(OR((AVERAGE(C75,G75,K75)&lt;6),(AVERAGE(D75,H75,L75)&lt;6),(AVERAGE(E75,I75,M75)&lt;6),(AVERAGE(F75,J75,N75)&lt;2)),"IKKE bestået","bestået"),"intet resultat")</f>
        <v>bestået</v>
      </c>
    </row>
    <row r="76" spans="1:18" s="23" customFormat="1" x14ac:dyDescent="0.25">
      <c r="A76" t="str">
        <f>Program!I78</f>
        <v>Gitte Fischer</v>
      </c>
      <c r="B76" t="str">
        <f>Program!G78</f>
        <v>Lacewood The Star Trooper</v>
      </c>
      <c r="C76" s="23">
        <v>6</v>
      </c>
      <c r="D76" s="23">
        <v>6.8</v>
      </c>
      <c r="E76" s="23">
        <v>8</v>
      </c>
      <c r="F76" s="23">
        <v>3</v>
      </c>
      <c r="G76" s="23">
        <v>6</v>
      </c>
      <c r="H76" s="23">
        <v>6</v>
      </c>
      <c r="I76" s="23">
        <v>6.2</v>
      </c>
      <c r="J76" s="23">
        <v>3</v>
      </c>
      <c r="K76" s="23">
        <v>6.4</v>
      </c>
      <c r="L76" s="23">
        <v>6.8</v>
      </c>
      <c r="M76" s="23">
        <v>6.6</v>
      </c>
      <c r="N76" s="23">
        <v>3</v>
      </c>
      <c r="O76" s="24">
        <f>((SUM(C76:F76)+SUM(G76:J76)+SUM(K76:N76))/3)</f>
        <v>22.599999999999998</v>
      </c>
      <c r="P76" s="23" t="str">
        <f>IFERROR(IF(OR((AVERAGE(C76,G76,K76)&lt;6),(AVERAGE(D76,H76,L76)&lt;6),(AVERAGE(E76,I76,M76)&lt;6),(AVERAGE(F76,J76,N76)&lt;2)),"IKKE bestået","bestået"),"intet resultat")</f>
        <v>bestået</v>
      </c>
    </row>
    <row r="77" spans="1:18" s="23" customFormat="1" x14ac:dyDescent="0.25">
      <c r="A77" t="str">
        <f>Program!I77</f>
        <v>Helle Palm</v>
      </c>
      <c r="B77" t="str">
        <f>Program!G77</f>
        <v>Funnyflat's Vitus</v>
      </c>
      <c r="O77" s="24">
        <f>((SUM(C77:F77)+SUM(G77:J77)+SUM(K77:N77))/3)</f>
        <v>0</v>
      </c>
      <c r="P77" s="23" t="str">
        <f>IFERROR(IF(OR((AVERAGE(C77,G77,K77)&lt;6),(AVERAGE(D77,H77,L77)&lt;6),(AVERAGE(E77,I77,M77)&lt;6),(AVERAGE(F77,J77,N77)&lt;2)),"IKKE bestået","bestået"),"intet resultat")</f>
        <v>intet resultat</v>
      </c>
    </row>
    <row r="78" spans="1:18" s="23" customFormat="1" x14ac:dyDescent="0.25">
      <c r="A78" t="str">
        <f>Program!I79</f>
        <v>Bende Press</v>
      </c>
      <c r="B78" t="str">
        <f>Program!G79</f>
        <v>Borngård's Metroplex</v>
      </c>
      <c r="O78" s="24">
        <f>((SUM(C78:F78)+SUM(G78:J78)+SUM(K78:N78))/3)</f>
        <v>0</v>
      </c>
      <c r="P78" s="23" t="str">
        <f>IFERROR(IF(OR((AVERAGE(C78,G78,K78)&lt;6),(AVERAGE(D78,H78,L78)&lt;6),(AVERAGE(E78,I78,M78)&lt;6),(AVERAGE(F78,J78,N78)&lt;2)),"IKKE bestået","bestået"),"intet resultat")</f>
        <v>intet resultat</v>
      </c>
    </row>
    <row r="79" spans="1:18" s="23" customFormat="1" ht="12.75" x14ac:dyDescent="0.2">
      <c r="O79" s="24"/>
    </row>
    <row r="80" spans="1:18" s="1" customFormat="1" x14ac:dyDescent="0.25">
      <c r="A80" s="16" t="s">
        <v>313</v>
      </c>
      <c r="C80" s="61" t="s">
        <v>303</v>
      </c>
      <c r="D80" s="61"/>
      <c r="E80" s="61" t="s">
        <v>225</v>
      </c>
      <c r="F80" s="61"/>
      <c r="G80" s="62" t="s">
        <v>304</v>
      </c>
      <c r="H80" s="62"/>
      <c r="I80" s="62" t="s">
        <v>226</v>
      </c>
      <c r="J80" s="62"/>
      <c r="K80" s="60" t="s">
        <v>305</v>
      </c>
      <c r="L80" s="60"/>
      <c r="M80" s="60" t="s">
        <v>228</v>
      </c>
      <c r="N80" s="60"/>
      <c r="O80" s="17" t="s">
        <v>306</v>
      </c>
      <c r="Q80" s="18" t="s">
        <v>307</v>
      </c>
      <c r="R80" s="18" t="s">
        <v>308</v>
      </c>
    </row>
    <row r="81" spans="1:18" s="1" customFormat="1" x14ac:dyDescent="0.25">
      <c r="A81" s="19" t="s">
        <v>240</v>
      </c>
      <c r="B81" s="19" t="s">
        <v>239</v>
      </c>
      <c r="C81" s="20" t="s">
        <v>309</v>
      </c>
      <c r="D81" s="20" t="s">
        <v>310</v>
      </c>
      <c r="E81" s="20" t="s">
        <v>311</v>
      </c>
      <c r="F81" s="20" t="s">
        <v>312</v>
      </c>
      <c r="G81" s="21" t="s">
        <v>309</v>
      </c>
      <c r="H81" s="21" t="s">
        <v>310</v>
      </c>
      <c r="I81" s="21" t="s">
        <v>311</v>
      </c>
      <c r="J81" s="21" t="s">
        <v>312</v>
      </c>
      <c r="K81" s="22" t="s">
        <v>309</v>
      </c>
      <c r="L81" s="22" t="s">
        <v>310</v>
      </c>
      <c r="M81" s="22" t="s">
        <v>311</v>
      </c>
      <c r="N81" s="22" t="s">
        <v>312</v>
      </c>
      <c r="O81" s="17"/>
      <c r="Q81" s="18"/>
      <c r="R81" s="18"/>
    </row>
    <row r="82" spans="1:18" s="23" customFormat="1" x14ac:dyDescent="0.25">
      <c r="A82" t="str">
        <f>Program!I40</f>
        <v>Sidsel Rytcher Lauridsen</v>
      </c>
      <c r="B82" t="s">
        <v>333</v>
      </c>
      <c r="C82" s="23">
        <v>8</v>
      </c>
      <c r="D82" s="23">
        <v>7.3</v>
      </c>
      <c r="E82" s="23">
        <v>7</v>
      </c>
      <c r="F82" s="23">
        <v>3</v>
      </c>
      <c r="G82" s="23">
        <v>7</v>
      </c>
      <c r="H82" s="23">
        <v>7.5</v>
      </c>
      <c r="I82" s="23">
        <v>7</v>
      </c>
      <c r="J82" s="23">
        <v>3</v>
      </c>
      <c r="K82" s="23">
        <v>8.1</v>
      </c>
      <c r="L82" s="23">
        <v>8.3000000000000007</v>
      </c>
      <c r="M82" s="23">
        <v>7.7</v>
      </c>
      <c r="N82" s="23">
        <v>3</v>
      </c>
      <c r="O82" s="24">
        <f t="shared" ref="O82:O95" si="12">((SUM(C82:F82)+SUM(G82:J82)+SUM(K82:N82))/3)</f>
        <v>25.633333333333329</v>
      </c>
      <c r="P82" s="23" t="str">
        <f t="shared" ref="P82:P95" si="13">IFERROR(IF(OR((AVERAGE(C82,G82,K82)&lt;6),(AVERAGE(D82,H82,L82)&lt;6),(AVERAGE(E82,I82,M82)&lt;6),(AVERAGE(F82,J82,N82)&lt;2)),"IKKE bestået","bestået"),"intet resultat")</f>
        <v>bestået</v>
      </c>
      <c r="Q82" s="23">
        <v>1</v>
      </c>
    </row>
    <row r="83" spans="1:18" s="23" customFormat="1" x14ac:dyDescent="0.25">
      <c r="A83" t="str">
        <f>Program!I93</f>
        <v>Mette Andreassen</v>
      </c>
      <c r="B83" t="str">
        <f>Program!G93</f>
        <v>Ardcaein Fame</v>
      </c>
      <c r="C83" s="23">
        <v>8.5</v>
      </c>
      <c r="D83" s="23">
        <v>6.2</v>
      </c>
      <c r="E83" s="23">
        <v>8.1999999999999993</v>
      </c>
      <c r="F83" s="23">
        <v>3</v>
      </c>
      <c r="G83" s="23">
        <v>7.2</v>
      </c>
      <c r="H83" s="23">
        <v>6</v>
      </c>
      <c r="I83" s="23">
        <v>6.5</v>
      </c>
      <c r="J83" s="23">
        <v>3</v>
      </c>
      <c r="K83" s="23">
        <v>7</v>
      </c>
      <c r="L83" s="23">
        <v>6.7</v>
      </c>
      <c r="M83" s="23">
        <v>6.9</v>
      </c>
      <c r="N83" s="23">
        <v>3</v>
      </c>
      <c r="O83" s="24">
        <f t="shared" si="12"/>
        <v>24.066666666666663</v>
      </c>
      <c r="P83" s="23" t="str">
        <f t="shared" si="13"/>
        <v>bestået</v>
      </c>
      <c r="Q83" s="23">
        <v>2</v>
      </c>
    </row>
    <row r="84" spans="1:18" s="23" customFormat="1" x14ac:dyDescent="0.25">
      <c r="A84" t="str">
        <f>Program!I90</f>
        <v>Randi Laursen</v>
      </c>
      <c r="B84" t="str">
        <f>Program!G90</f>
        <v>Simba</v>
      </c>
      <c r="C84" s="23">
        <v>8</v>
      </c>
      <c r="D84" s="23">
        <v>6</v>
      </c>
      <c r="E84" s="23">
        <v>7.4</v>
      </c>
      <c r="F84" s="23">
        <v>3</v>
      </c>
      <c r="G84" s="23">
        <v>6.8</v>
      </c>
      <c r="H84" s="23">
        <v>6.1</v>
      </c>
      <c r="I84" s="23">
        <v>7</v>
      </c>
      <c r="J84" s="23">
        <v>3</v>
      </c>
      <c r="K84" s="23">
        <v>6.9</v>
      </c>
      <c r="L84" s="23">
        <v>6.8</v>
      </c>
      <c r="M84" s="23">
        <v>7.1</v>
      </c>
      <c r="N84" s="23">
        <v>3</v>
      </c>
      <c r="O84" s="24">
        <f t="shared" si="12"/>
        <v>23.7</v>
      </c>
      <c r="P84" s="23" t="str">
        <f t="shared" si="13"/>
        <v>bestået</v>
      </c>
      <c r="Q84" s="23">
        <v>3</v>
      </c>
    </row>
    <row r="85" spans="1:18" s="23" customFormat="1" x14ac:dyDescent="0.25">
      <c r="A85" t="s">
        <v>139</v>
      </c>
      <c r="B85" t="s">
        <v>334</v>
      </c>
      <c r="C85" s="23">
        <v>7.6</v>
      </c>
      <c r="D85" s="23">
        <v>6.6</v>
      </c>
      <c r="E85" s="23">
        <v>6.6</v>
      </c>
      <c r="F85" s="23">
        <v>3</v>
      </c>
      <c r="G85" s="23">
        <v>6.5</v>
      </c>
      <c r="H85" s="23">
        <v>6.4</v>
      </c>
      <c r="I85" s="23">
        <v>7</v>
      </c>
      <c r="J85" s="23">
        <v>3</v>
      </c>
      <c r="K85" s="23">
        <v>6.9</v>
      </c>
      <c r="L85" s="23">
        <v>7.3</v>
      </c>
      <c r="M85" s="23">
        <v>7.2</v>
      </c>
      <c r="N85" s="23">
        <v>3</v>
      </c>
      <c r="O85" s="24">
        <f t="shared" si="12"/>
        <v>23.7</v>
      </c>
      <c r="P85" s="23" t="str">
        <f t="shared" si="13"/>
        <v>bestået</v>
      </c>
      <c r="Q85" s="23">
        <v>4</v>
      </c>
    </row>
    <row r="86" spans="1:18" s="23" customFormat="1" x14ac:dyDescent="0.25">
      <c r="A86" t="str">
        <f>Program!I83</f>
        <v>Kira Sand</v>
      </c>
      <c r="B86" t="str">
        <f>Program!G83</f>
        <v>Pinon "brava"</v>
      </c>
      <c r="C86" s="23">
        <v>8</v>
      </c>
      <c r="D86" s="23">
        <v>6.5</v>
      </c>
      <c r="E86" s="23">
        <v>6.5</v>
      </c>
      <c r="F86" s="23">
        <v>3</v>
      </c>
      <c r="G86" s="23">
        <v>7</v>
      </c>
      <c r="H86" s="23">
        <v>6.3</v>
      </c>
      <c r="I86" s="23">
        <v>6.2</v>
      </c>
      <c r="J86" s="23">
        <v>3</v>
      </c>
      <c r="K86" s="23">
        <v>6.2</v>
      </c>
      <c r="L86" s="23">
        <v>6.6</v>
      </c>
      <c r="M86" s="23">
        <v>6.4</v>
      </c>
      <c r="N86" s="23">
        <v>3</v>
      </c>
      <c r="O86" s="24">
        <f t="shared" si="12"/>
        <v>22.900000000000002</v>
      </c>
      <c r="P86" s="23" t="str">
        <f t="shared" si="13"/>
        <v>bestået</v>
      </c>
      <c r="Q86" s="23">
        <v>5</v>
      </c>
    </row>
    <row r="87" spans="1:18" s="23" customFormat="1" x14ac:dyDescent="0.25">
      <c r="A87" t="str">
        <f>Program!I84</f>
        <v>Bente Borgsmidt</v>
      </c>
      <c r="B87" t="str">
        <f>Program!G84</f>
        <v>Kevin</v>
      </c>
      <c r="C87" s="23">
        <v>5.5</v>
      </c>
      <c r="D87" s="23">
        <v>6</v>
      </c>
      <c r="E87" s="23">
        <v>7</v>
      </c>
      <c r="F87" s="23">
        <v>3</v>
      </c>
      <c r="G87" s="23">
        <v>6.9</v>
      </c>
      <c r="H87" s="23">
        <v>6.5</v>
      </c>
      <c r="I87" s="23">
        <v>6.4</v>
      </c>
      <c r="J87" s="23">
        <v>3</v>
      </c>
      <c r="K87" s="23">
        <v>6.2</v>
      </c>
      <c r="L87" s="23">
        <v>7.2</v>
      </c>
      <c r="M87" s="23">
        <v>7.1</v>
      </c>
      <c r="N87" s="23">
        <v>3</v>
      </c>
      <c r="O87" s="24">
        <f t="shared" si="12"/>
        <v>22.599999999999998</v>
      </c>
      <c r="P87" s="23" t="str">
        <f t="shared" si="13"/>
        <v>bestået</v>
      </c>
      <c r="Q87" s="23">
        <v>6</v>
      </c>
    </row>
    <row r="88" spans="1:18" s="23" customFormat="1" x14ac:dyDescent="0.25">
      <c r="A88" t="str">
        <f>Program!I89</f>
        <v>Michele Langkjær</v>
      </c>
      <c r="B88" t="str">
        <f>Program!G89</f>
        <v>Mac Ørtoft's Unbelievable Free</v>
      </c>
      <c r="C88" s="23">
        <v>7</v>
      </c>
      <c r="D88" s="23">
        <v>6.9</v>
      </c>
      <c r="E88" s="23">
        <v>7.2</v>
      </c>
      <c r="F88" s="23">
        <v>3</v>
      </c>
      <c r="G88" s="23">
        <v>6</v>
      </c>
      <c r="H88" s="23">
        <v>6</v>
      </c>
      <c r="I88" s="23">
        <v>6.2</v>
      </c>
      <c r="J88" s="23">
        <v>3</v>
      </c>
      <c r="K88" s="23">
        <v>6</v>
      </c>
      <c r="L88" s="23">
        <v>6</v>
      </c>
      <c r="M88" s="23">
        <v>6.2</v>
      </c>
      <c r="N88" s="23">
        <v>3</v>
      </c>
      <c r="O88" s="24">
        <f t="shared" si="12"/>
        <v>22.166666666666668</v>
      </c>
      <c r="P88" s="23" t="str">
        <f t="shared" si="13"/>
        <v>bestået</v>
      </c>
      <c r="Q88" s="23">
        <v>7</v>
      </c>
    </row>
    <row r="89" spans="1:18" s="23" customFormat="1" x14ac:dyDescent="0.25">
      <c r="A89" s="51" t="str">
        <f>Program!I82</f>
        <v>Cecilia Linnarson</v>
      </c>
      <c r="B89" s="51" t="str">
        <f>Program!G82</f>
        <v>Coolmix Want To Break Free</v>
      </c>
      <c r="O89" s="24">
        <f t="shared" si="12"/>
        <v>0</v>
      </c>
      <c r="P89" s="23" t="str">
        <f t="shared" si="13"/>
        <v>intet resultat</v>
      </c>
    </row>
    <row r="90" spans="1:18" s="23" customFormat="1" x14ac:dyDescent="0.25">
      <c r="A90" t="str">
        <f>Program!I85</f>
        <v>Neel Ane Smed</v>
      </c>
      <c r="B90" t="str">
        <f>Program!G85</f>
        <v>Raiikas Nasta Sisu</v>
      </c>
      <c r="O90" s="24">
        <f t="shared" si="12"/>
        <v>0</v>
      </c>
      <c r="P90" s="23" t="str">
        <f t="shared" si="13"/>
        <v>intet resultat</v>
      </c>
      <c r="Q90" s="23" t="s">
        <v>332</v>
      </c>
    </row>
    <row r="91" spans="1:18" s="23" customFormat="1" x14ac:dyDescent="0.25">
      <c r="A91" s="51" t="str">
        <f>Program!I86</f>
        <v>Jette Porter</v>
      </c>
      <c r="B91" s="51" t="str">
        <f>Program!G86</f>
        <v>Krauholt Stardust Tristan</v>
      </c>
      <c r="O91" s="24">
        <f t="shared" si="12"/>
        <v>0</v>
      </c>
      <c r="P91" s="23" t="str">
        <f t="shared" si="13"/>
        <v>intet resultat</v>
      </c>
    </row>
    <row r="92" spans="1:18" s="23" customFormat="1" x14ac:dyDescent="0.25">
      <c r="A92" t="str">
        <f>Program!I87</f>
        <v>Tine Gade</v>
      </c>
      <c r="B92" t="str">
        <f>Program!G87</f>
        <v>Doce Linus Do Monte Dos Frades</v>
      </c>
      <c r="O92" s="24">
        <f t="shared" si="12"/>
        <v>0</v>
      </c>
      <c r="P92" s="23" t="str">
        <f t="shared" si="13"/>
        <v>intet resultat</v>
      </c>
      <c r="Q92" s="23" t="s">
        <v>332</v>
      </c>
    </row>
    <row r="93" spans="1:18" s="23" customFormat="1" x14ac:dyDescent="0.25">
      <c r="A93" t="str">
        <f>Program!I88</f>
        <v>Helle Ferrold</v>
      </c>
      <c r="B93" t="str">
        <f>Program!G88</f>
        <v>Östra Greda Something In The Way</v>
      </c>
      <c r="O93" s="24">
        <f t="shared" si="12"/>
        <v>0</v>
      </c>
      <c r="P93" s="23" t="str">
        <f t="shared" si="13"/>
        <v>intet resultat</v>
      </c>
      <c r="Q93" s="23" t="s">
        <v>332</v>
      </c>
    </row>
    <row r="94" spans="1:18" s="23" customFormat="1" x14ac:dyDescent="0.25">
      <c r="A94" s="51" t="str">
        <f>Program!I91</f>
        <v>Cecilia Linnarson</v>
      </c>
      <c r="B94" s="51" t="str">
        <f>Program!G91</f>
        <v>Coolmix Jump</v>
      </c>
      <c r="O94" s="24">
        <f t="shared" si="12"/>
        <v>0</v>
      </c>
      <c r="P94" s="23" t="str">
        <f t="shared" si="13"/>
        <v>intet resultat</v>
      </c>
    </row>
    <row r="95" spans="1:18" s="23" customFormat="1" x14ac:dyDescent="0.25">
      <c r="A95" t="str">
        <f>Program!I92</f>
        <v>Kira Sand</v>
      </c>
      <c r="B95" t="str">
        <f>Program!G92</f>
        <v>Beautiful Ducesse Barbette</v>
      </c>
      <c r="O95" s="24">
        <f t="shared" si="12"/>
        <v>0</v>
      </c>
      <c r="P95" s="23" t="str">
        <f t="shared" si="13"/>
        <v>intet resultat</v>
      </c>
      <c r="Q95" s="23" t="s">
        <v>332</v>
      </c>
    </row>
    <row r="96" spans="1:18" s="23" customFormat="1" x14ac:dyDescent="0.25">
      <c r="A96"/>
      <c r="B96"/>
    </row>
    <row r="97" spans="1:2" s="23" customFormat="1" x14ac:dyDescent="0.25">
      <c r="A97"/>
      <c r="B97"/>
    </row>
    <row r="99" spans="1:2" x14ac:dyDescent="0.25">
      <c r="A99" s="27" t="s">
        <v>314</v>
      </c>
    </row>
    <row r="100" spans="1:2" x14ac:dyDescent="0.25">
      <c r="A100" s="27" t="s">
        <v>315</v>
      </c>
    </row>
  </sheetData>
  <sortState ref="A82:R95">
    <sortCondition descending="1" ref="O82:O95"/>
  </sortState>
  <mergeCells count="54">
    <mergeCell ref="I14:J14"/>
    <mergeCell ref="K14:L14"/>
    <mergeCell ref="M80:N80"/>
    <mergeCell ref="C72:D72"/>
    <mergeCell ref="E72:F72"/>
    <mergeCell ref="G72:H72"/>
    <mergeCell ref="I72:J72"/>
    <mergeCell ref="K72:L72"/>
    <mergeCell ref="M72:N72"/>
    <mergeCell ref="C80:D80"/>
    <mergeCell ref="E80:F80"/>
    <mergeCell ref="G80:H80"/>
    <mergeCell ref="I80:J80"/>
    <mergeCell ref="K80:L80"/>
    <mergeCell ref="I68:J68"/>
    <mergeCell ref="K68:L68"/>
    <mergeCell ref="M68:N68"/>
    <mergeCell ref="C54:D54"/>
    <mergeCell ref="E54:F54"/>
    <mergeCell ref="G54:H54"/>
    <mergeCell ref="I54:J54"/>
    <mergeCell ref="K54:L54"/>
    <mergeCell ref="M54:N54"/>
    <mergeCell ref="C68:D68"/>
    <mergeCell ref="E68:F68"/>
    <mergeCell ref="G68:H68"/>
    <mergeCell ref="M47:N47"/>
    <mergeCell ref="C34:D34"/>
    <mergeCell ref="E34:F34"/>
    <mergeCell ref="G34:H34"/>
    <mergeCell ref="I34:J34"/>
    <mergeCell ref="K34:L34"/>
    <mergeCell ref="M34:N34"/>
    <mergeCell ref="C47:D47"/>
    <mergeCell ref="E47:F47"/>
    <mergeCell ref="G47:H47"/>
    <mergeCell ref="I47:J47"/>
    <mergeCell ref="K47:L47"/>
    <mergeCell ref="M23:N23"/>
    <mergeCell ref="C3:D3"/>
    <mergeCell ref="E3:F3"/>
    <mergeCell ref="G3:H3"/>
    <mergeCell ref="I3:J3"/>
    <mergeCell ref="K3:L3"/>
    <mergeCell ref="M3:N3"/>
    <mergeCell ref="C23:D23"/>
    <mergeCell ref="E23:F23"/>
    <mergeCell ref="G23:H23"/>
    <mergeCell ref="I23:J23"/>
    <mergeCell ref="K23:L23"/>
    <mergeCell ref="M14:N14"/>
    <mergeCell ref="C14:D14"/>
    <mergeCell ref="E14:F14"/>
    <mergeCell ref="G14:H14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Navngivne områder</vt:lpstr>
      </vt:variant>
      <vt:variant>
        <vt:i4>4</vt:i4>
      </vt:variant>
    </vt:vector>
  </HeadingPairs>
  <TitlesOfParts>
    <vt:vector size="10" baseType="lpstr">
      <vt:lpstr>Program</vt:lpstr>
      <vt:lpstr>FP 1</vt:lpstr>
      <vt:lpstr>FP 2</vt:lpstr>
      <vt:lpstr>FP 3</vt:lpstr>
      <vt:lpstr>TP</vt:lpstr>
      <vt:lpstr>HTM &amp; FS</vt:lpstr>
      <vt:lpstr>'FP 1'!Udskriftsområde</vt:lpstr>
      <vt:lpstr>'FP 2'!Udskriftsområde</vt:lpstr>
      <vt:lpstr>'FP 3'!Udskriftsområde</vt:lpstr>
      <vt:lpstr>TP!Udskriftsområde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Lysholdt</dc:creator>
  <cp:lastModifiedBy>Paul Lysholdt</cp:lastModifiedBy>
  <cp:lastPrinted>2018-06-28T05:43:40Z</cp:lastPrinted>
  <dcterms:created xsi:type="dcterms:W3CDTF">2018-06-04T06:05:57Z</dcterms:created>
  <dcterms:modified xsi:type="dcterms:W3CDTF">2018-07-02T18:27:40Z</dcterms:modified>
</cp:coreProperties>
</file>